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terpilowska\Desktop\"/>
    </mc:Choice>
  </mc:AlternateContent>
  <xr:revisionPtr revIDLastSave="0" documentId="8_{B64BC147-3A0F-4DE1-A757-D4193702CDD7}" xr6:coauthVersionLast="47" xr6:coauthVersionMax="47" xr10:uidLastSave="{00000000-0000-0000-0000-000000000000}"/>
  <bookViews>
    <workbookView xWindow="-120" yWindow="-120" windowWidth="29040" windowHeight="15720" tabRatio="739" xr2:uid="{00000000-000D-0000-FFFF-FFFF00000000}"/>
  </bookViews>
  <sheets>
    <sheet name="Belegliste Kunde" sheetId="19" r:id="rId1"/>
    <sheet name="Beschreibung Projekttätigkeiten" sheetId="21" r:id="rId2"/>
    <sheet name="Datenquellen" sheetId="20" state="hidden" r:id="rId3"/>
  </sheets>
  <definedNames>
    <definedName name="_xlnm._FilterDatabase" localSheetId="0" hidden="1">'Belegliste Kunde'!$B$13:$O$57</definedName>
    <definedName name="_xlnm.Print_Area" localSheetId="0">'Belegliste Kunde'!$A$1:$M$91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19" l="1"/>
  <c r="L59" i="19"/>
  <c r="L58" i="19"/>
  <c r="K60" i="19"/>
  <c r="K59" i="19"/>
  <c r="K58" i="19"/>
  <c r="J50" i="19"/>
  <c r="K50" i="19" s="1"/>
  <c r="J49" i="19"/>
  <c r="K49" i="19" s="1"/>
  <c r="J48" i="19"/>
  <c r="K48" i="19" s="1"/>
  <c r="K47" i="19"/>
  <c r="J47" i="19"/>
  <c r="J46" i="19"/>
  <c r="K46" i="19" s="1"/>
  <c r="J45" i="19"/>
  <c r="K45" i="19" s="1"/>
  <c r="J38" i="19"/>
  <c r="K38" i="19" s="1"/>
  <c r="J37" i="19"/>
  <c r="K37" i="19" s="1"/>
  <c r="K36" i="19"/>
  <c r="J36" i="19"/>
  <c r="J35" i="19"/>
  <c r="K35" i="19" s="1"/>
  <c r="J34" i="19"/>
  <c r="K34" i="19" s="1"/>
  <c r="J33" i="19"/>
  <c r="K33" i="19" s="1"/>
  <c r="J32" i="19"/>
  <c r="K32" i="19" s="1"/>
  <c r="J31" i="19"/>
  <c r="K31" i="19" s="1"/>
  <c r="J30" i="19"/>
  <c r="K30" i="19" s="1"/>
  <c r="J29" i="19"/>
  <c r="K29" i="19" s="1"/>
  <c r="J28" i="19"/>
  <c r="K28" i="19" s="1"/>
  <c r="J27" i="19"/>
  <c r="K27" i="19" s="1"/>
  <c r="E77" i="19"/>
  <c r="E78" i="19"/>
  <c r="E79" i="19"/>
  <c r="E80" i="19"/>
  <c r="E81" i="19"/>
  <c r="E82" i="19"/>
  <c r="E83" i="19"/>
  <c r="E84" i="19"/>
  <c r="E85" i="19"/>
  <c r="E76" i="19"/>
  <c r="E64" i="19"/>
  <c r="E65" i="19"/>
  <c r="E66" i="19"/>
  <c r="E67" i="19"/>
  <c r="E68" i="19"/>
  <c r="E69" i="19"/>
  <c r="E70" i="19"/>
  <c r="E71" i="19"/>
  <c r="E72" i="19"/>
  <c r="E63" i="19"/>
  <c r="D85" i="19" l="1"/>
  <c r="F85" i="19" s="1"/>
  <c r="D84" i="19"/>
  <c r="D83" i="19"/>
  <c r="D82" i="19"/>
  <c r="D81" i="19"/>
  <c r="F81" i="19" s="1"/>
  <c r="D80" i="19"/>
  <c r="F80" i="19" s="1"/>
  <c r="D79" i="19"/>
  <c r="F79" i="19" s="1"/>
  <c r="D78" i="19"/>
  <c r="F78" i="19" s="1"/>
  <c r="D77" i="19"/>
  <c r="F77" i="19" s="1"/>
  <c r="D76" i="19"/>
  <c r="F76" i="19" s="1"/>
  <c r="D72" i="19"/>
  <c r="F72" i="19" s="1"/>
  <c r="D71" i="19"/>
  <c r="F71" i="19" s="1"/>
  <c r="D70" i="19"/>
  <c r="F70" i="19" s="1"/>
  <c r="D69" i="19"/>
  <c r="D68" i="19"/>
  <c r="F68" i="19" s="1"/>
  <c r="D67" i="19"/>
  <c r="F67" i="19" s="1"/>
  <c r="D66" i="19"/>
  <c r="D65" i="19"/>
  <c r="F65" i="19" s="1"/>
  <c r="D64" i="19"/>
  <c r="D63" i="19"/>
  <c r="J55" i="19"/>
  <c r="K55" i="19" s="1"/>
  <c r="L57" i="19"/>
  <c r="F82" i="19" l="1"/>
  <c r="F83" i="19"/>
  <c r="F84" i="19"/>
  <c r="F69" i="19"/>
  <c r="F63" i="19"/>
  <c r="F64" i="19"/>
  <c r="F66" i="19"/>
  <c r="F73" i="19" l="1"/>
  <c r="F86" i="19"/>
  <c r="E59" i="19"/>
  <c r="B15" i="19"/>
  <c r="E60" i="19"/>
  <c r="E58" i="19"/>
  <c r="J14" i="19" l="1"/>
  <c r="K14" i="19" s="1"/>
  <c r="J56" i="19"/>
  <c r="K56" i="19" s="1"/>
  <c r="J54" i="19"/>
  <c r="K54" i="19" s="1"/>
  <c r="J53" i="19"/>
  <c r="K53" i="19" s="1"/>
  <c r="J52" i="19"/>
  <c r="K52" i="19" s="1"/>
  <c r="J51" i="19"/>
  <c r="K51" i="19" s="1"/>
  <c r="J44" i="19"/>
  <c r="K44" i="19" s="1"/>
  <c r="J43" i="19"/>
  <c r="K43" i="19" s="1"/>
  <c r="J42" i="19"/>
  <c r="K42" i="19" s="1"/>
  <c r="J41" i="19"/>
  <c r="K41" i="19" s="1"/>
  <c r="J40" i="19"/>
  <c r="K40" i="19" s="1"/>
  <c r="J39" i="19"/>
  <c r="K39" i="19" s="1"/>
  <c r="J26" i="19"/>
  <c r="K26" i="19" s="1"/>
  <c r="J25" i="19"/>
  <c r="K25" i="19" s="1"/>
  <c r="J24" i="19"/>
  <c r="K24" i="19" s="1"/>
  <c r="B16" i="19" l="1"/>
  <c r="J23" i="19"/>
  <c r="K23" i="19" s="1"/>
  <c r="J22" i="19"/>
  <c r="K22" i="19" s="1"/>
  <c r="J21" i="19"/>
  <c r="K21" i="19" s="1"/>
  <c r="J20" i="19"/>
  <c r="K20" i="19" s="1"/>
  <c r="J19" i="19"/>
  <c r="K19" i="19" s="1"/>
  <c r="J18" i="19"/>
  <c r="K18" i="19" s="1"/>
  <c r="J17" i="19"/>
  <c r="K17" i="19" s="1"/>
  <c r="J16" i="19"/>
  <c r="K16" i="19" s="1"/>
  <c r="J15" i="19"/>
  <c r="K15" i="19" s="1"/>
  <c r="B17" i="19" l="1"/>
  <c r="B18" i="19" l="1"/>
  <c r="B19" i="19" l="1"/>
  <c r="B20" i="19" l="1"/>
  <c r="B21" i="19" l="1"/>
  <c r="B22" i="19" l="1"/>
  <c r="B23" i="19" l="1"/>
  <c r="B24" i="19" l="1"/>
  <c r="B25" i="19" l="1"/>
  <c r="B26" i="19" l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K57" i="19" l="1"/>
</calcChain>
</file>

<file path=xl/sharedStrings.xml><?xml version="1.0" encoding="utf-8"?>
<sst xmlns="http://schemas.openxmlformats.org/spreadsheetml/2006/main" count="115" uniqueCount="76">
  <si>
    <t>Kostensatz (EUR)</t>
  </si>
  <si>
    <t>Bezeichnung des Kooperationspartners │Označení kooperačního partnera</t>
  </si>
  <si>
    <t>Name, Vorname</t>
  </si>
  <si>
    <t>Funktion</t>
  </si>
  <si>
    <t>LP</t>
  </si>
  <si>
    <t>PP1</t>
  </si>
  <si>
    <t>PP2</t>
  </si>
  <si>
    <t>PP3</t>
  </si>
  <si>
    <t>PP4</t>
  </si>
  <si>
    <t>PP5</t>
  </si>
  <si>
    <t>PP6</t>
  </si>
  <si>
    <t>PP7</t>
  </si>
  <si>
    <t>PP8</t>
  </si>
  <si>
    <t>PP9</t>
  </si>
  <si>
    <t>PP10</t>
  </si>
  <si>
    <t>PP11</t>
  </si>
  <si>
    <t>PP12</t>
  </si>
  <si>
    <t>PP13</t>
  </si>
  <si>
    <t>PP14</t>
  </si>
  <si>
    <t>PP15</t>
  </si>
  <si>
    <t>Tätigkeitsprofil / Abrechnungsmethode</t>
  </si>
  <si>
    <t>abgerechneter Monat</t>
  </si>
  <si>
    <t>DE</t>
  </si>
  <si>
    <t>Anzahl Monate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</si>
  <si>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</si>
  <si>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</si>
  <si>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</si>
  <si>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</si>
  <si>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</si>
  <si>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</si>
  <si>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</si>
  <si>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</si>
  <si>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</si>
  <si>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</si>
  <si>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</si>
  <si>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</si>
  <si>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Abrechnungszeitraum</t>
  </si>
  <si>
    <t>von</t>
  </si>
  <si>
    <t>bis</t>
  </si>
  <si>
    <t>Personalkosten gesamt</t>
  </si>
  <si>
    <t>Personalkosten TP1 / Stunden</t>
  </si>
  <si>
    <t>Personalkosten TP2 / Stunden</t>
  </si>
  <si>
    <t>Personalkosten TP3 / Stunden</t>
  </si>
  <si>
    <t>Personalkosten TP4 / Stunden</t>
  </si>
  <si>
    <t>Personalkosten TP5 / Stunden</t>
  </si>
  <si>
    <t>Personalkosten TP1 / Monate</t>
  </si>
  <si>
    <t>Personalkosten TP2 / Monate</t>
  </si>
  <si>
    <t>Personalkosten TP3 / Monate</t>
  </si>
  <si>
    <t>Personalkosten TP4 / Monate</t>
  </si>
  <si>
    <t>Personalkosten TP5 / Monate</t>
  </si>
  <si>
    <t>Name des Projektpartners</t>
  </si>
  <si>
    <t>BELEGLISTE ZU PERSONALKOSTEN</t>
  </si>
  <si>
    <t>Abrechnung nach Monaten: Stellenanteil im Projekt</t>
  </si>
  <si>
    <t>Abrechnung nach Stunden: 
Anzahl der Projektstunden im Monat</t>
  </si>
  <si>
    <t>lfd. 
Nr.</t>
  </si>
  <si>
    <t>abgerechnetes 
Jahr</t>
  </si>
  <si>
    <t>abgerechneter Betrag (EUR)</t>
  </si>
  <si>
    <t>Bitte auswählen</t>
  </si>
  <si>
    <t>Verwaltungskostenpauschale</t>
  </si>
  <si>
    <t>Reisekostenpauschale</t>
  </si>
  <si>
    <t>Pauschale bei Projekten bis 200 TEU</t>
  </si>
  <si>
    <r>
      <t xml:space="preserve">Sächsische Aufbaubank – Förderbank –  </t>
    </r>
    <r>
      <rPr>
        <sz val="10"/>
        <rFont val="Arial"/>
        <family val="2"/>
      </rPr>
      <t xml:space="preserve">Gerberstraße 5, 04105 Leipzig   </t>
    </r>
    <r>
      <rPr>
        <b/>
        <sz val="10"/>
        <rFont val="Arial"/>
        <family val="2"/>
      </rPr>
      <t>Postanschrift:</t>
    </r>
    <r>
      <rPr>
        <sz val="10"/>
        <rFont val="Arial"/>
        <family val="2"/>
      </rPr>
      <t xml:space="preserve">  04022 Leipzig,  </t>
    </r>
    <r>
      <rPr>
        <b/>
        <sz val="10"/>
        <rFont val="Arial"/>
        <family val="2"/>
      </rPr>
      <t>Telefon</t>
    </r>
    <r>
      <rPr>
        <sz val="10"/>
        <rFont val="Arial"/>
        <family val="2"/>
      </rPr>
      <t xml:space="preserve">  0341 70292-0,  </t>
    </r>
    <r>
      <rPr>
        <b/>
        <sz val="10"/>
        <rFont val="Arial"/>
        <family val="2"/>
      </rPr>
      <t>Telefax</t>
    </r>
    <r>
      <rPr>
        <sz val="10"/>
        <rFont val="Arial"/>
        <family val="2"/>
      </rPr>
      <t xml:space="preserve">  0341 70292-4000 </t>
    </r>
    <r>
      <rPr>
        <b/>
        <sz val="10"/>
        <rFont val="Arial"/>
        <family val="2"/>
      </rPr>
      <t xml:space="preserve">   Geschäftsadresse Dresden:  </t>
    </r>
    <r>
      <rPr>
        <sz val="10"/>
        <rFont val="Arial"/>
        <family val="2"/>
      </rPr>
      <t xml:space="preserve">Pirnaische Straße 9, 01069 Dresden </t>
    </r>
    <r>
      <rPr>
        <b/>
        <sz val="10"/>
        <rFont val="Arial"/>
        <family val="2"/>
      </rPr>
      <t xml:space="preserve"> </t>
    </r>
  </si>
  <si>
    <r>
      <t>Postanschrift: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01054 Dresden,  </t>
    </r>
    <r>
      <rPr>
        <b/>
        <sz val="10"/>
        <rFont val="Arial"/>
        <family val="2"/>
      </rPr>
      <t>Telefon</t>
    </r>
    <r>
      <rPr>
        <sz val="10"/>
        <rFont val="Arial"/>
        <family val="2"/>
      </rPr>
      <t xml:space="preserve">  0351 4910-0,  </t>
    </r>
    <r>
      <rPr>
        <b/>
        <sz val="10"/>
        <rFont val="Arial"/>
        <family val="2"/>
      </rPr>
      <t>Telefax</t>
    </r>
    <r>
      <rPr>
        <sz val="10"/>
        <rFont val="Arial"/>
        <family val="2"/>
      </rPr>
      <t xml:space="preserve">  0351 4910-4000   </t>
    </r>
    <r>
      <rPr>
        <b/>
        <sz val="10"/>
        <rFont val="Arial"/>
        <family val="2"/>
      </rPr>
      <t xml:space="preserve">SWIFT/BIC: </t>
    </r>
    <r>
      <rPr>
        <sz val="10"/>
        <rFont val="Arial"/>
        <family val="2"/>
      </rPr>
      <t>SABDDE81XXX</t>
    </r>
    <r>
      <rPr>
        <b/>
        <sz val="10"/>
        <rFont val="Arial"/>
        <family val="2"/>
      </rPr>
      <t xml:space="preserve">   Gläubiger-ID:  </t>
    </r>
    <r>
      <rPr>
        <sz val="10"/>
        <rFont val="Arial"/>
        <family val="2"/>
      </rPr>
      <t>DE42ZZZ00000034715</t>
    </r>
    <r>
      <rPr>
        <b/>
        <sz val="10"/>
        <rFont val="Arial"/>
        <family val="2"/>
      </rPr>
      <t xml:space="preserve">   USt-ID:  </t>
    </r>
    <r>
      <rPr>
        <sz val="10"/>
        <rFont val="Arial"/>
        <family val="2"/>
      </rPr>
      <t>DE179593934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Internet:  </t>
    </r>
    <r>
      <rPr>
        <sz val="10"/>
        <rFont val="Arial"/>
        <family val="2"/>
      </rPr>
      <t>www.sab.sachsen.de</t>
    </r>
  </si>
  <si>
    <t xml:space="preserve">      Interreg Polen - Sachsen 2021-2027</t>
  </si>
  <si>
    <t>! VERTRAULICH !</t>
  </si>
  <si>
    <t>Projektnummer</t>
  </si>
  <si>
    <t>anerkannter Betrag
(EUR)</t>
  </si>
  <si>
    <t>Bemerkung der 
Kontrollinstanz</t>
  </si>
  <si>
    <t>JAHR bitte auswählen</t>
  </si>
  <si>
    <t>Tätigkeitsprofil</t>
  </si>
  <si>
    <t>Beschreibung der Projekttätigkeiten im Abrechnungszeitraum</t>
  </si>
  <si>
    <t>SEK 
Anzahl Stunden / Monate</t>
  </si>
  <si>
    <t>Betrag (EUR)</t>
  </si>
  <si>
    <t>Gesamt</t>
  </si>
  <si>
    <t>Bezeichnung des Projektpartners</t>
  </si>
  <si>
    <t>Nummer des Projektfortschrittsberichts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</si>
</sst>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27">
    <font>
      <sz val="11"/>
      <name val="Univers BQ"/>
    </font>
    <font>
      <sz val="11"/>
      <name val="Univers BQ"/>
    </font>
    <font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</font>
    <font>
      <b/>
      <sz val="12"/>
      <name val="Arial"/>
      <family val="2"/>
      <charset val="238"/>
    </font>
    <font>
      <sz val="9"/>
      <color rgb="FF000000"/>
      <name val="Arial"/>
      <family val="2"/>
    </font>
    <font>
      <sz val="8"/>
      <name val="Univers BQ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4"/>
      <color theme="1"/>
      <name val="Arial"/>
      <family val="2"/>
    </font>
    <font>
      <b/>
      <sz val="11"/>
      <color rgb="FF0070C0"/>
      <name val="Arial"/>
      <family val="2"/>
    </font>
    <font>
      <sz val="10"/>
      <name val="Univers BQ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70AD47"/>
      </left>
      <right style="medium">
        <color rgb="FFA8D08D"/>
      </right>
      <top style="medium">
        <color theme="9" tint="0.39994506668294322"/>
      </top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 style="medium">
        <color theme="9" tint="0.39994506668294322"/>
      </top>
      <bottom style="medium">
        <color rgb="FFA8D08D"/>
      </bottom>
      <diagonal/>
    </border>
    <border>
      <left style="medium">
        <color rgb="FFA8D08D"/>
      </left>
      <right style="medium">
        <color rgb="FFA8D08D"/>
      </right>
      <top style="medium">
        <color rgb="FFA8D08D"/>
      </top>
      <bottom style="medium">
        <color rgb="FFA8D08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4" tint="-0.24994659260841701"/>
      </left>
      <right style="thin">
        <color theme="4" tint="0.39991454817346722"/>
      </right>
      <top style="thick">
        <color theme="4" tint="-0.24994659260841701"/>
      </top>
      <bottom/>
      <diagonal/>
    </border>
    <border>
      <left style="thin">
        <color theme="4" tint="0.39991454817346722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thick">
        <color theme="4" tint="-0.24994659260841701"/>
      </right>
      <top style="thin">
        <color theme="4" tint="0.39991454817346722"/>
      </top>
      <bottom style="thin">
        <color theme="4" tint="0.39991454817346722"/>
      </bottom>
      <diagonal/>
    </border>
    <border>
      <left style="thick">
        <color theme="4" tint="-0.24994659260841701"/>
      </left>
      <right style="thin">
        <color theme="4" tint="0.39991454817346722"/>
      </right>
      <top style="thin">
        <color theme="4" tint="0.39991454817346722"/>
      </top>
      <bottom style="thick">
        <color theme="4" tint="-0.24994659260841701"/>
      </bottom>
      <diagonal/>
    </border>
    <border>
      <left style="thin">
        <color theme="4" tint="0.39991454817346722"/>
      </left>
      <right style="thick">
        <color theme="4" tint="-0.24994659260841701"/>
      </right>
      <top style="thin">
        <color theme="4" tint="0.39991454817346722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2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2" applyFont="1"/>
    <xf numFmtId="0" fontId="5" fillId="0" borderId="0" xfId="2" applyFont="1"/>
    <xf numFmtId="0" fontId="3" fillId="0" borderId="0" xfId="0" applyFont="1" applyAlignment="1">
      <alignment horizontal="left" vertical="center" wrapText="1"/>
    </xf>
    <xf numFmtId="0" fontId="6" fillId="0" borderId="0" xfId="2" applyFont="1" applyAlignment="1">
      <alignment horizontal="left" wrapTex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2" fillId="0" borderId="1" xfId="3" applyBorder="1" applyAlignment="1" applyProtection="1">
      <alignment horizontal="right" vertical="center" wrapText="1" indent="1"/>
      <protection locked="0"/>
    </xf>
    <xf numFmtId="0" fontId="6" fillId="0" borderId="0" xfId="2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2" fillId="0" borderId="1" xfId="3" applyBorder="1" applyAlignment="1" applyProtection="1">
      <alignment horizontal="left" vertical="center" wrapText="1" indent="1"/>
      <protection locked="0"/>
    </xf>
    <xf numFmtId="4" fontId="2" fillId="0" borderId="1" xfId="0" applyNumberFormat="1" applyFont="1" applyBorder="1" applyAlignment="1">
      <alignment horizontal="right" vertical="center" indent="1"/>
    </xf>
    <xf numFmtId="4" fontId="2" fillId="0" borderId="1" xfId="3" applyNumberFormat="1" applyBorder="1" applyAlignment="1">
      <alignment horizontal="right" vertical="center" indent="1"/>
    </xf>
    <xf numFmtId="4" fontId="2" fillId="0" borderId="1" xfId="3" applyNumberFormat="1" applyBorder="1" applyAlignment="1" applyProtection="1">
      <alignment horizontal="right" vertical="center" wrapText="1" indent="1"/>
      <protection locked="0"/>
    </xf>
    <xf numFmtId="1" fontId="2" fillId="0" borderId="2" xfId="2" applyNumberFormat="1" applyFont="1" applyBorder="1" applyAlignment="1">
      <alignment horizontal="center" vertical="center"/>
    </xf>
    <xf numFmtId="1" fontId="2" fillId="0" borderId="1" xfId="3" applyNumberFormat="1" applyBorder="1" applyAlignment="1">
      <alignment horizontal="center" vertical="center"/>
    </xf>
    <xf numFmtId="0" fontId="17" fillId="0" borderId="0" xfId="2" applyFont="1"/>
    <xf numFmtId="9" fontId="2" fillId="2" borderId="6" xfId="4" applyFont="1" applyFill="1" applyBorder="1" applyAlignment="1" applyProtection="1">
      <alignment horizontal="right" vertical="center" wrapText="1" indent="1"/>
    </xf>
    <xf numFmtId="10" fontId="2" fillId="2" borderId="5" xfId="4" applyNumberFormat="1" applyFont="1" applyFill="1" applyBorder="1" applyAlignment="1" applyProtection="1">
      <alignment vertical="center" wrapText="1"/>
    </xf>
    <xf numFmtId="10" fontId="2" fillId="2" borderId="6" xfId="4" applyNumberFormat="1" applyFont="1" applyFill="1" applyBorder="1" applyAlignment="1" applyProtection="1">
      <alignment vertical="center" wrapText="1"/>
    </xf>
    <xf numFmtId="4" fontId="14" fillId="2" borderId="3" xfId="3" applyNumberFormat="1" applyFont="1" applyFill="1" applyBorder="1" applyAlignment="1">
      <alignment horizontal="right" vertical="center" wrapText="1" indent="1"/>
    </xf>
    <xf numFmtId="10" fontId="2" fillId="2" borderId="6" xfId="4" applyNumberFormat="1" applyFont="1" applyFill="1" applyBorder="1" applyAlignment="1" applyProtection="1">
      <alignment vertical="center"/>
    </xf>
    <xf numFmtId="0" fontId="8" fillId="0" borderId="0" xfId="2" applyFont="1" applyAlignment="1">
      <alignment vertical="center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6" fillId="0" borderId="0" xfId="3" applyFont="1" applyAlignment="1">
      <alignment horizontal="left" wrapText="1"/>
    </xf>
    <xf numFmtId="0" fontId="18" fillId="0" borderId="0" xfId="3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0" xfId="3" applyFont="1"/>
    <xf numFmtId="0" fontId="2" fillId="7" borderId="0" xfId="3" applyFill="1"/>
    <xf numFmtId="0" fontId="2" fillId="0" borderId="0" xfId="3"/>
    <xf numFmtId="0" fontId="2" fillId="6" borderId="0" xfId="3" applyFill="1"/>
    <xf numFmtId="0" fontId="19" fillId="6" borderId="12" xfId="0" applyFont="1" applyFill="1" applyBorder="1" applyAlignment="1">
      <alignment horizontal="left" vertical="center" indent="1"/>
    </xf>
    <xf numFmtId="0" fontId="20" fillId="6" borderId="13" xfId="0" applyFont="1" applyFill="1" applyBorder="1" applyAlignment="1">
      <alignment horizontal="left" vertical="center" indent="1"/>
    </xf>
    <xf numFmtId="0" fontId="5" fillId="7" borderId="0" xfId="0" applyFont="1" applyFill="1" applyAlignment="1">
      <alignment vertical="center" wrapText="1"/>
    </xf>
    <xf numFmtId="0" fontId="5" fillId="7" borderId="0" xfId="3" applyFont="1" applyFill="1"/>
    <xf numFmtId="0" fontId="5" fillId="7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indent="1"/>
    </xf>
    <xf numFmtId="4" fontId="13" fillId="0" borderId="0" xfId="0" applyNumberFormat="1" applyFont="1" applyAlignment="1">
      <alignment horizontal="right" vertical="center" indent="1"/>
    </xf>
    <xf numFmtId="4" fontId="15" fillId="0" borderId="0" xfId="2" applyNumberFormat="1" applyFont="1"/>
    <xf numFmtId="4" fontId="8" fillId="0" borderId="0" xfId="2" applyNumberFormat="1" applyFont="1" applyAlignment="1">
      <alignment vertical="center"/>
    </xf>
    <xf numFmtId="1" fontId="2" fillId="2" borderId="5" xfId="3" applyNumberFormat="1" applyFill="1" applyBorder="1" applyAlignment="1">
      <alignment horizontal="left" vertical="center"/>
    </xf>
    <xf numFmtId="0" fontId="14" fillId="2" borderId="6" xfId="3" applyFont="1" applyFill="1" applyBorder="1" applyAlignment="1">
      <alignment vertical="center"/>
    </xf>
    <xf numFmtId="4" fontId="17" fillId="0" borderId="0" xfId="2" applyNumberFormat="1" applyFont="1"/>
    <xf numFmtId="0" fontId="2" fillId="2" borderId="6" xfId="3" applyFill="1" applyBorder="1" applyAlignment="1">
      <alignment vertical="center"/>
    </xf>
    <xf numFmtId="4" fontId="2" fillId="2" borderId="3" xfId="3" applyNumberFormat="1" applyFill="1" applyBorder="1" applyAlignment="1">
      <alignment horizontal="right" vertical="center" wrapText="1" indent="1"/>
    </xf>
    <xf numFmtId="4" fontId="15" fillId="0" borderId="0" xfId="3" applyNumberFormat="1" applyFont="1" applyAlignment="1">
      <alignment vertical="center"/>
    </xf>
    <xf numFmtId="4" fontId="15" fillId="0" borderId="0" xfId="3" applyNumberFormat="1" applyFont="1"/>
    <xf numFmtId="0" fontId="15" fillId="0" borderId="0" xfId="3" applyFont="1"/>
    <xf numFmtId="0" fontId="21" fillId="0" borderId="0" xfId="0" applyFont="1" applyAlignment="1">
      <alignment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4" fontId="23" fillId="0" borderId="0" xfId="2" applyNumberFormat="1" applyFont="1" applyAlignment="1">
      <alignment vertical="center" wrapText="1"/>
    </xf>
    <xf numFmtId="0" fontId="3" fillId="0" borderId="0" xfId="2" applyFont="1"/>
    <xf numFmtId="14" fontId="24" fillId="0" borderId="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top" textRotation="90"/>
    </xf>
    <xf numFmtId="0" fontId="25" fillId="8" borderId="14" xfId="3" applyFont="1" applyFill="1" applyBorder="1" applyAlignment="1">
      <alignment horizontal="center" vertical="center" wrapText="1"/>
    </xf>
    <xf numFmtId="0" fontId="25" fillId="8" borderId="15" xfId="3" applyFont="1" applyFill="1" applyBorder="1" applyAlignment="1">
      <alignment horizontal="center" vertical="center" wrapText="1"/>
    </xf>
    <xf numFmtId="4" fontId="2" fillId="0" borderId="16" xfId="3" applyNumberFormat="1" applyBorder="1" applyAlignment="1">
      <alignment horizontal="right" vertical="center" indent="1"/>
    </xf>
    <xf numFmtId="4" fontId="2" fillId="0" borderId="18" xfId="3" applyNumberFormat="1" applyBorder="1" applyAlignment="1">
      <alignment horizontal="right" vertical="center" inden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5" fillId="8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right" vertical="center" indent="1"/>
    </xf>
    <xf numFmtId="0" fontId="5" fillId="0" borderId="0" xfId="3" applyFont="1" applyAlignment="1">
      <alignment horizontal="right" wrapText="1"/>
    </xf>
    <xf numFmtId="0" fontId="9" fillId="2" borderId="1" xfId="0" applyFont="1" applyFill="1" applyBorder="1" applyAlignment="1">
      <alignment vertical="center"/>
    </xf>
    <xf numFmtId="0" fontId="0" fillId="3" borderId="0" xfId="0" applyFill="1" applyAlignment="1">
      <alignment horizontal="right"/>
    </xf>
    <xf numFmtId="0" fontId="0" fillId="5" borderId="1" xfId="0" applyFill="1" applyBorder="1" applyAlignment="1">
      <alignment horizontal="center" wrapText="1"/>
    </xf>
    <xf numFmtId="3" fontId="10" fillId="0" borderId="7" xfId="0" applyNumberFormat="1" applyFont="1" applyBorder="1" applyAlignment="1">
      <alignment horizontal="right" vertical="center" wrapText="1"/>
    </xf>
    <xf numFmtId="0" fontId="0" fillId="4" borderId="0" xfId="0" applyFill="1"/>
    <xf numFmtId="4" fontId="10" fillId="0" borderId="8" xfId="0" applyNumberFormat="1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21" fillId="2" borderId="1" xfId="3" applyFont="1" applyFill="1" applyBorder="1" applyAlignment="1">
      <alignment horizontal="center" vertical="center"/>
    </xf>
    <xf numFmtId="0" fontId="26" fillId="0" borderId="0" xfId="0" applyFont="1"/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" fontId="2" fillId="0" borderId="17" xfId="3" applyNumberFormat="1" applyBorder="1" applyAlignment="1">
      <alignment horizontal="left" vertical="center" wrapText="1" indent="1"/>
    </xf>
    <xf numFmtId="4" fontId="2" fillId="0" borderId="19" xfId="3" applyNumberFormat="1" applyBorder="1" applyAlignment="1">
      <alignment horizontal="left" vertical="center" wrapText="1" indent="1"/>
    </xf>
    <xf numFmtId="4" fontId="2" fillId="0" borderId="1" xfId="3" applyNumberFormat="1" applyBorder="1" applyAlignment="1" applyProtection="1">
      <alignment horizontal="right" vertical="center" indent="1"/>
      <protection locked="0"/>
    </xf>
    <xf numFmtId="0" fontId="25" fillId="8" borderId="1" xfId="3" applyFont="1" applyFill="1" applyBorder="1" applyAlignment="1" applyProtection="1">
      <alignment horizontal="center" vertical="center" wrapText="1"/>
      <protection locked="0"/>
    </xf>
    <xf numFmtId="4" fontId="14" fillId="2" borderId="20" xfId="3" applyNumberFormat="1" applyFont="1" applyFill="1" applyBorder="1" applyAlignment="1">
      <alignment horizontal="right" vertical="center" wrapText="1" indent="1"/>
    </xf>
    <xf numFmtId="4" fontId="14" fillId="2" borderId="7" xfId="3" applyNumberFormat="1" applyFont="1" applyFill="1" applyBorder="1" applyAlignment="1">
      <alignment horizontal="right" vertical="center" wrapText="1" indent="1"/>
    </xf>
    <xf numFmtId="4" fontId="14" fillId="2" borderId="4" xfId="3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top" textRotation="90"/>
    </xf>
    <xf numFmtId="0" fontId="24" fillId="7" borderId="0" xfId="0" applyFont="1" applyFill="1" applyAlignment="1">
      <alignment horizontal="left" vertical="top" indent="1"/>
    </xf>
    <xf numFmtId="0" fontId="12" fillId="2" borderId="1" xfId="0" applyFont="1" applyFill="1" applyBorder="1" applyAlignment="1">
      <alignment horizontal="left" vertical="center" indent="1"/>
    </xf>
    <xf numFmtId="0" fontId="24" fillId="0" borderId="5" xfId="0" applyFont="1" applyBorder="1" applyAlignment="1" applyProtection="1">
      <alignment horizontal="left" vertical="center"/>
      <protection locked="0"/>
    </xf>
    <xf numFmtId="0" fontId="24" fillId="0" borderId="6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left" vertical="center"/>
      <protection locked="0"/>
    </xf>
    <xf numFmtId="0" fontId="24" fillId="0" borderId="5" xfId="0" applyFont="1" applyBorder="1" applyAlignment="1" applyProtection="1">
      <alignment horizontal="left" vertical="center" wrapText="1"/>
      <protection locked="0"/>
    </xf>
  </cellXfs>
  <cellStyles count="5">
    <cellStyle name="Euro" xfId="1" xr:uid="{00000000-0005-0000-0000-000000000000}"/>
    <cellStyle name="Normalny" xfId="0" builtinId="0"/>
    <cellStyle name="Procentowy" xfId="4" builtinId="5"/>
    <cellStyle name="Standard_BeleglisteNeu" xfId="2" xr:uid="{00000000-0005-0000-0000-000002000000}"/>
    <cellStyle name="Standard_BeleglisteNeu 10" xfId="3" xr:uid="{00000000-0005-0000-0000-000003000000}"/>
  </cellStyles>
  <dxfs count="2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 patternType="gray125"/>
      </fill>
    </dxf>
    <dxf>
      <fill>
        <patternFill patternType="gray125"/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FCCCC"/>
      <color rgb="FFCCFFCC"/>
      <color rgb="FFFFCCFF"/>
      <color rgb="FFB09EC6"/>
      <color rgb="FFFFFFCC"/>
      <color rgb="FF66FF33"/>
      <color rgb="FFA0C8A5"/>
      <color rgb="FFB9B9DC"/>
      <color rgb="FF6EAF7D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79943</xdr:rowOff>
    </xdr:from>
    <xdr:to>
      <xdr:col>2</xdr:col>
      <xdr:colOff>2517321</xdr:colOff>
      <xdr:row>1</xdr:row>
      <xdr:rowOff>618439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8D8F274-6833-1DA9-C811-BBE40A076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56" y="79943"/>
          <a:ext cx="3017384" cy="633746"/>
        </a:xfrm>
        <a:prstGeom prst="rect">
          <a:avLst/>
        </a:prstGeom>
      </xdr:spPr>
    </xdr:pic>
    <xdr:clientData/>
  </xdr:twoCellAnchor>
  <xdr:twoCellAnchor editAs="oneCell">
    <xdr:from>
      <xdr:col>12</xdr:col>
      <xdr:colOff>860252</xdr:colOff>
      <xdr:row>0</xdr:row>
      <xdr:rowOff>79943</xdr:rowOff>
    </xdr:from>
    <xdr:to>
      <xdr:col>12</xdr:col>
      <xdr:colOff>2079020</xdr:colOff>
      <xdr:row>1</xdr:row>
      <xdr:rowOff>586111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965CC1E-0513-E0D8-E52B-A0965A819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7002" y="79943"/>
          <a:ext cx="1218768" cy="601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91"/>
  <sheetViews>
    <sheetView showGridLines="0" tabSelected="1" view="pageBreakPreview" zoomScale="60" zoomScaleNormal="60" workbookViewId="0">
      <selection activeCell="E7" sqref="E7:H7"/>
    </sheetView>
  </sheetViews>
  <sheetFormatPr defaultColWidth="10.875" defaultRowHeight="14.25"/>
  <cols>
    <col min="1" max="1" width="6.375" style="1" customWidth="1"/>
    <col min="2" max="2" width="6.625" style="1" customWidth="1"/>
    <col min="3" max="3" width="33.625" style="1" customWidth="1"/>
    <col min="4" max="4" width="33.75" style="1" customWidth="1"/>
    <col min="5" max="5" width="26.125" style="1" customWidth="1"/>
    <col min="6" max="6" width="18.75" style="1" customWidth="1"/>
    <col min="7" max="7" width="23" style="1" customWidth="1"/>
    <col min="8" max="12" width="18.75" style="1" customWidth="1"/>
    <col min="13" max="13" width="27.5" style="1" customWidth="1"/>
    <col min="14" max="14" width="45.625" style="1" customWidth="1"/>
    <col min="15" max="15" width="20.625" style="1" customWidth="1"/>
    <col min="16" max="25" width="10.875" style="1"/>
    <col min="26" max="26" width="14.75" style="1" customWidth="1"/>
    <col min="27" max="16384" width="10.875" style="1"/>
  </cols>
  <sheetData>
    <row r="1" spans="1:20" s="29" customFormat="1" ht="7.5" customHeight="1">
      <c r="A1" s="65"/>
      <c r="B1" s="24"/>
      <c r="C1" s="25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28"/>
      <c r="R1" s="3"/>
      <c r="S1"/>
    </row>
    <row r="2" spans="1:20" s="29" customFormat="1" ht="73.5" customHeight="1">
      <c r="A2" s="95" t="s">
        <v>64</v>
      </c>
      <c r="B2" s="24"/>
      <c r="C2" s="25"/>
      <c r="D2" s="26"/>
      <c r="E2" s="26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28"/>
      <c r="R2" s="3"/>
      <c r="S2"/>
    </row>
    <row r="3" spans="1:20" s="31" customFormat="1" ht="12.95" customHeight="1">
      <c r="A3" s="95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7"/>
      <c r="O3" s="27"/>
      <c r="P3" s="28"/>
      <c r="Q3" s="28"/>
      <c r="R3" s="3"/>
      <c r="S3"/>
      <c r="T3" s="29"/>
    </row>
    <row r="4" spans="1:20" s="31" customFormat="1" ht="6" customHeight="1" thickBot="1">
      <c r="A4" s="95"/>
      <c r="B4" s="32"/>
      <c r="C4" s="32"/>
      <c r="D4" s="32"/>
      <c r="E4" s="32"/>
      <c r="F4" s="96" t="s">
        <v>63</v>
      </c>
      <c r="G4" s="96"/>
      <c r="H4" s="96"/>
      <c r="I4" s="30"/>
      <c r="J4" s="30"/>
      <c r="K4" s="30"/>
      <c r="L4" s="30"/>
      <c r="M4" s="30"/>
      <c r="N4" s="27"/>
      <c r="O4" s="27"/>
      <c r="P4" s="28"/>
      <c r="Q4" s="28"/>
      <c r="R4" s="3"/>
      <c r="S4"/>
      <c r="T4" s="29"/>
    </row>
    <row r="5" spans="1:20" s="29" customFormat="1" ht="30" customHeight="1" thickBot="1">
      <c r="A5" s="95"/>
      <c r="B5" s="33" t="s">
        <v>51</v>
      </c>
      <c r="C5" s="34"/>
      <c r="D5" s="34"/>
      <c r="E5" s="34"/>
      <c r="F5" s="96"/>
      <c r="G5" s="96"/>
      <c r="H5" s="96"/>
      <c r="I5" s="35"/>
      <c r="J5" s="36"/>
      <c r="K5" s="37"/>
      <c r="L5" s="37"/>
      <c r="M5" s="37"/>
      <c r="N5" s="27"/>
      <c r="O5" s="27"/>
      <c r="P5" s="28"/>
      <c r="Q5" s="28"/>
      <c r="R5" s="3"/>
      <c r="S5"/>
    </row>
    <row r="6" spans="1:20" s="2" customFormat="1" ht="12.75" customHeight="1">
      <c r="A6" s="95"/>
      <c r="B6" s="8"/>
      <c r="C6" s="9"/>
      <c r="D6" s="9"/>
      <c r="E6" s="27"/>
      <c r="F6" s="27"/>
      <c r="G6" s="27"/>
      <c r="H6" s="27"/>
      <c r="I6" s="27"/>
      <c r="J6" s="27"/>
      <c r="K6" s="27"/>
      <c r="L6" s="27"/>
      <c r="M6" s="27"/>
      <c r="N6" s="3"/>
      <c r="O6"/>
    </row>
    <row r="7" spans="1:20" s="2" customFormat="1" ht="24.95" customHeight="1">
      <c r="A7" s="95"/>
      <c r="B7" s="97" t="s">
        <v>65</v>
      </c>
      <c r="C7" s="97"/>
      <c r="D7" s="97"/>
      <c r="E7" s="98"/>
      <c r="F7" s="99"/>
      <c r="G7" s="99"/>
      <c r="H7" s="100"/>
      <c r="J7" s="38"/>
      <c r="K7" s="39"/>
      <c r="L7" s="39"/>
      <c r="M7" s="39"/>
      <c r="N7" s="38"/>
      <c r="O7" s="40"/>
    </row>
    <row r="8" spans="1:20" s="2" customFormat="1" ht="24.95" customHeight="1">
      <c r="A8" s="95"/>
      <c r="B8" s="97" t="s">
        <v>75</v>
      </c>
      <c r="C8" s="97"/>
      <c r="D8" s="97"/>
      <c r="E8" s="98"/>
      <c r="F8" s="99"/>
      <c r="G8" s="99"/>
      <c r="H8" s="100"/>
      <c r="J8" s="38"/>
      <c r="K8" s="39"/>
      <c r="L8" s="39"/>
      <c r="M8" s="39"/>
      <c r="N8" s="38"/>
      <c r="O8" s="40"/>
    </row>
    <row r="9" spans="1:20" s="2" customFormat="1" ht="24.95" customHeight="1">
      <c r="A9" s="95"/>
      <c r="B9" s="97" t="s">
        <v>50</v>
      </c>
      <c r="C9" s="97"/>
      <c r="D9" s="97"/>
      <c r="E9" s="101"/>
      <c r="F9" s="99"/>
      <c r="G9" s="99"/>
      <c r="H9" s="100"/>
      <c r="J9" s="38"/>
      <c r="K9" s="16"/>
      <c r="L9" s="16"/>
      <c r="M9" s="16"/>
      <c r="N9" s="38"/>
      <c r="O9" s="41"/>
    </row>
    <row r="10" spans="1:20" s="2" customFormat="1" ht="24.95" customHeight="1">
      <c r="A10" s="95"/>
      <c r="B10" s="97" t="s">
        <v>74</v>
      </c>
      <c r="C10" s="97"/>
      <c r="D10" s="97"/>
      <c r="E10" s="98"/>
      <c r="F10" s="99"/>
      <c r="G10" s="99"/>
      <c r="H10" s="100"/>
      <c r="J10" s="64"/>
      <c r="K10" s="16"/>
      <c r="L10" s="16"/>
      <c r="M10" s="16"/>
      <c r="N10" s="38"/>
      <c r="O10" s="41"/>
    </row>
    <row r="11" spans="1:20" s="2" customFormat="1" ht="24.95" customHeight="1">
      <c r="A11" s="95"/>
      <c r="B11" s="97" t="s">
        <v>36</v>
      </c>
      <c r="C11" s="97"/>
      <c r="D11" s="97"/>
      <c r="E11" s="42" t="s">
        <v>37</v>
      </c>
      <c r="F11" s="62"/>
      <c r="G11" s="42" t="s">
        <v>38</v>
      </c>
      <c r="H11" s="62"/>
      <c r="J11" s="38"/>
      <c r="N11" s="38"/>
      <c r="O11" s="41"/>
    </row>
    <row r="12" spans="1:20" s="2" customFormat="1" ht="25.5" customHeight="1" thickBot="1">
      <c r="B12" s="4"/>
      <c r="C12" s="43"/>
      <c r="D12" s="43"/>
      <c r="E12" s="43"/>
      <c r="F12" s="44"/>
      <c r="G12" s="44"/>
      <c r="H12" s="44"/>
      <c r="I12" s="45"/>
      <c r="J12" s="45"/>
      <c r="K12" s="27"/>
      <c r="L12" s="27"/>
      <c r="M12" s="27"/>
      <c r="N12" s="28"/>
      <c r="O12" s="3"/>
    </row>
    <row r="13" spans="1:20" s="61" customFormat="1" ht="75.75" thickTop="1">
      <c r="B13" s="57" t="s">
        <v>54</v>
      </c>
      <c r="C13" s="57" t="s">
        <v>20</v>
      </c>
      <c r="D13" s="58" t="s">
        <v>2</v>
      </c>
      <c r="E13" s="57" t="s">
        <v>3</v>
      </c>
      <c r="F13" s="58" t="s">
        <v>55</v>
      </c>
      <c r="G13" s="58" t="s">
        <v>21</v>
      </c>
      <c r="H13" s="59" t="s">
        <v>52</v>
      </c>
      <c r="I13" s="57" t="s">
        <v>53</v>
      </c>
      <c r="J13" s="59" t="s">
        <v>0</v>
      </c>
      <c r="K13" s="57" t="s">
        <v>56</v>
      </c>
      <c r="L13" s="66" t="s">
        <v>66</v>
      </c>
      <c r="M13" s="67" t="s">
        <v>67</v>
      </c>
      <c r="N13" s="60"/>
    </row>
    <row r="14" spans="1:20" s="2" customFormat="1" ht="15">
      <c r="B14" s="14">
        <v>1</v>
      </c>
      <c r="C14" s="23"/>
      <c r="D14" s="63"/>
      <c r="E14" s="10"/>
      <c r="F14" s="7"/>
      <c r="G14" s="7"/>
      <c r="H14" s="90"/>
      <c r="I14" s="13"/>
      <c r="J14" s="11">
        <f>_xlfn.IFNA(INDEX(Datenquellen!$D$3:$K$12,MATCH($C14,Datenquellen!$C$3:$C$12,0),MATCH($F14,Datenquellen!$D$2:$K$2,0)),0)</f>
        <v>0</v>
      </c>
      <c r="K14" s="12">
        <f>IF(COUNTIF(C14,"*Monate*"),ROUND(H14*J14,2),ROUND(I14*J14,2))</f>
        <v>0</v>
      </c>
      <c r="L14" s="68"/>
      <c r="M14" s="88"/>
      <c r="N14" s="22"/>
    </row>
    <row r="15" spans="1:20" s="2" customFormat="1" ht="15">
      <c r="B15" s="15">
        <f t="shared" ref="B15:B24" si="0">B14+1</f>
        <v>2</v>
      </c>
      <c r="C15" s="23"/>
      <c r="D15" s="63"/>
      <c r="E15" s="10"/>
      <c r="F15" s="7"/>
      <c r="G15" s="7"/>
      <c r="H15" s="13"/>
      <c r="I15" s="13"/>
      <c r="J15" s="12">
        <f>_xlfn.IFNA(INDEX(Datenquellen!$D$3:$K$12,MATCH($C15,Datenquellen!$C$3:$C$12,0),MATCH($F15,Datenquellen!$D$2:$K$2,0)),0)</f>
        <v>0</v>
      </c>
      <c r="K15" s="12">
        <f t="shared" ref="K15:K56" si="1">IF(COUNTIF(C15,"*Monate*"),ROUND(H15*J15,2),ROUND(I15*J15,2))</f>
        <v>0</v>
      </c>
      <c r="L15" s="68"/>
      <c r="M15" s="88"/>
      <c r="N15" s="22"/>
      <c r="O15" s="46"/>
    </row>
    <row r="16" spans="1:20" s="2" customFormat="1" ht="15">
      <c r="B16" s="15">
        <f t="shared" si="0"/>
        <v>3</v>
      </c>
      <c r="C16" s="23"/>
      <c r="D16" s="63"/>
      <c r="E16" s="10"/>
      <c r="F16" s="7"/>
      <c r="G16" s="7"/>
      <c r="H16" s="13"/>
      <c r="I16" s="13"/>
      <c r="J16" s="12">
        <f>_xlfn.IFNA(INDEX(Datenquellen!$D$3:$K$12,MATCH($C16,Datenquellen!$C$3:$C$12,0),MATCH($F16,Datenquellen!$D$2:$K$2,0)),0)</f>
        <v>0</v>
      </c>
      <c r="K16" s="12">
        <f t="shared" si="1"/>
        <v>0</v>
      </c>
      <c r="L16" s="68"/>
      <c r="M16" s="88"/>
      <c r="N16" s="47"/>
      <c r="O16" s="46"/>
    </row>
    <row r="17" spans="2:15" s="2" customFormat="1" ht="15">
      <c r="B17" s="15">
        <f t="shared" si="0"/>
        <v>4</v>
      </c>
      <c r="C17" s="23"/>
      <c r="D17" s="63"/>
      <c r="E17" s="10"/>
      <c r="F17" s="7"/>
      <c r="G17" s="7"/>
      <c r="H17" s="13"/>
      <c r="I17" s="13"/>
      <c r="J17" s="12">
        <f>_xlfn.IFNA(INDEX(Datenquellen!$D$3:$K$12,MATCH($C17,Datenquellen!$C$3:$C$12,0),MATCH($F17,Datenquellen!$D$2:$K$2,0)),0)</f>
        <v>0</v>
      </c>
      <c r="K17" s="12">
        <f t="shared" si="1"/>
        <v>0</v>
      </c>
      <c r="L17" s="68"/>
      <c r="M17" s="88"/>
      <c r="N17" s="46"/>
      <c r="O17" s="46"/>
    </row>
    <row r="18" spans="2:15" s="2" customFormat="1" ht="15">
      <c r="B18" s="15">
        <f t="shared" si="0"/>
        <v>5</v>
      </c>
      <c r="C18" s="23"/>
      <c r="D18" s="63"/>
      <c r="E18" s="10"/>
      <c r="F18" s="7"/>
      <c r="G18" s="7"/>
      <c r="H18" s="13"/>
      <c r="I18" s="13"/>
      <c r="J18" s="12">
        <f>_xlfn.IFNA(INDEX(Datenquellen!$D$3:$K$12,MATCH($C18,Datenquellen!$C$3:$C$12,0),MATCH($F18,Datenquellen!$D$2:$K$2,0)),0)</f>
        <v>0</v>
      </c>
      <c r="K18" s="12">
        <f t="shared" si="1"/>
        <v>0</v>
      </c>
      <c r="L18" s="68"/>
      <c r="M18" s="88"/>
      <c r="N18" s="46"/>
      <c r="O18" s="46"/>
    </row>
    <row r="19" spans="2:15" s="2" customFormat="1" ht="15">
      <c r="B19" s="15">
        <f t="shared" si="0"/>
        <v>6</v>
      </c>
      <c r="C19" s="23"/>
      <c r="D19" s="63"/>
      <c r="E19" s="10"/>
      <c r="F19" s="7"/>
      <c r="G19" s="7"/>
      <c r="H19" s="13"/>
      <c r="I19" s="13"/>
      <c r="J19" s="12">
        <f>_xlfn.IFNA(INDEX(Datenquellen!$D$3:$K$12,MATCH($C19,Datenquellen!$C$3:$C$12,0),MATCH($F19,Datenquellen!$D$2:$K$2,0)),0)</f>
        <v>0</v>
      </c>
      <c r="K19" s="12">
        <f t="shared" si="1"/>
        <v>0</v>
      </c>
      <c r="L19" s="68"/>
      <c r="M19" s="88"/>
      <c r="N19" s="46"/>
      <c r="O19" s="46"/>
    </row>
    <row r="20" spans="2:15" s="2" customFormat="1" ht="15">
      <c r="B20" s="15">
        <f t="shared" si="0"/>
        <v>7</v>
      </c>
      <c r="C20" s="23"/>
      <c r="D20" s="63"/>
      <c r="E20" s="10"/>
      <c r="F20" s="7"/>
      <c r="G20" s="7"/>
      <c r="H20" s="13"/>
      <c r="I20" s="13"/>
      <c r="J20" s="12">
        <f>_xlfn.IFNA(INDEX(Datenquellen!$D$3:$K$12,MATCH($C20,Datenquellen!$C$3:$C$12,0),MATCH($F20,Datenquellen!$D$2:$K$2,0)),0)</f>
        <v>0</v>
      </c>
      <c r="K20" s="12">
        <f t="shared" si="1"/>
        <v>0</v>
      </c>
      <c r="L20" s="68"/>
      <c r="M20" s="88"/>
      <c r="N20" s="46"/>
      <c r="O20" s="46"/>
    </row>
    <row r="21" spans="2:15" s="2" customFormat="1" ht="15">
      <c r="B21" s="15">
        <f t="shared" si="0"/>
        <v>8</v>
      </c>
      <c r="C21" s="23"/>
      <c r="D21" s="63"/>
      <c r="E21" s="10"/>
      <c r="F21" s="7"/>
      <c r="G21" s="7"/>
      <c r="H21" s="13"/>
      <c r="I21" s="13"/>
      <c r="J21" s="12">
        <f>_xlfn.IFNA(INDEX(Datenquellen!$D$3:$K$12,MATCH($C21,Datenquellen!$C$3:$C$12,0),MATCH($F21,Datenquellen!$D$2:$K$2,0)),0)</f>
        <v>0</v>
      </c>
      <c r="K21" s="12">
        <f t="shared" si="1"/>
        <v>0</v>
      </c>
      <c r="L21" s="68"/>
      <c r="M21" s="88"/>
      <c r="N21" s="46"/>
      <c r="O21" s="46"/>
    </row>
    <row r="22" spans="2:15" s="2" customFormat="1" ht="15">
      <c r="B22" s="15">
        <f t="shared" si="0"/>
        <v>9</v>
      </c>
      <c r="C22" s="23"/>
      <c r="D22" s="63"/>
      <c r="E22" s="10"/>
      <c r="F22" s="7"/>
      <c r="G22" s="7"/>
      <c r="H22" s="13"/>
      <c r="I22" s="13"/>
      <c r="J22" s="12">
        <f>_xlfn.IFNA(INDEX(Datenquellen!$D$3:$K$12,MATCH($C22,Datenquellen!$C$3:$C$12,0),MATCH($F22,Datenquellen!$D$2:$K$2,0)),0)</f>
        <v>0</v>
      </c>
      <c r="K22" s="12">
        <f t="shared" si="1"/>
        <v>0</v>
      </c>
      <c r="L22" s="68"/>
      <c r="M22" s="88"/>
      <c r="N22" s="46"/>
      <c r="O22" s="46"/>
    </row>
    <row r="23" spans="2:15" s="2" customFormat="1" ht="15">
      <c r="B23" s="15">
        <f t="shared" si="0"/>
        <v>10</v>
      </c>
      <c r="C23" s="23"/>
      <c r="D23" s="63"/>
      <c r="E23" s="10"/>
      <c r="F23" s="7"/>
      <c r="G23" s="7"/>
      <c r="H23" s="13"/>
      <c r="I23" s="13"/>
      <c r="J23" s="12">
        <f>_xlfn.IFNA(INDEX(Datenquellen!$D$3:$K$12,MATCH($C23,Datenquellen!$C$3:$C$12,0),MATCH($F23,Datenquellen!$D$2:$K$2,0)),0)</f>
        <v>0</v>
      </c>
      <c r="K23" s="12">
        <f t="shared" si="1"/>
        <v>0</v>
      </c>
      <c r="L23" s="68"/>
      <c r="M23" s="88"/>
      <c r="N23" s="46"/>
      <c r="O23" s="46"/>
    </row>
    <row r="24" spans="2:15" s="2" customFormat="1" ht="15">
      <c r="B24" s="15">
        <f t="shared" si="0"/>
        <v>11</v>
      </c>
      <c r="C24" s="23"/>
      <c r="D24" s="63"/>
      <c r="E24" s="10"/>
      <c r="F24" s="7"/>
      <c r="G24" s="7"/>
      <c r="H24" s="13"/>
      <c r="I24" s="13"/>
      <c r="J24" s="11">
        <f>_xlfn.IFNA(INDEX(Datenquellen!$D$3:$K$12,MATCH($C24,Datenquellen!$C$3:$C$12,0),MATCH($F24,Datenquellen!$D$2:$K$2,0)),0)</f>
        <v>0</v>
      </c>
      <c r="K24" s="12">
        <f t="shared" si="1"/>
        <v>0</v>
      </c>
      <c r="L24" s="68"/>
      <c r="M24" s="88"/>
      <c r="N24" s="46"/>
      <c r="O24" s="46"/>
    </row>
    <row r="25" spans="2:15" s="2" customFormat="1" ht="15">
      <c r="B25" s="15">
        <f>B24+1</f>
        <v>12</v>
      </c>
      <c r="C25" s="23"/>
      <c r="D25" s="63"/>
      <c r="E25" s="10"/>
      <c r="F25" s="7"/>
      <c r="G25" s="7"/>
      <c r="H25" s="13"/>
      <c r="I25" s="13"/>
      <c r="J25" s="12">
        <f>_xlfn.IFNA(INDEX(Datenquellen!$D$3:$K$12,MATCH($C25,Datenquellen!$C$3:$C$12,0),MATCH($F25,Datenquellen!$D$2:$K$2,0)),0)</f>
        <v>0</v>
      </c>
      <c r="K25" s="12">
        <f t="shared" si="1"/>
        <v>0</v>
      </c>
      <c r="L25" s="68"/>
      <c r="M25" s="88"/>
      <c r="N25" s="46"/>
      <c r="O25" s="46"/>
    </row>
    <row r="26" spans="2:15" s="2" customFormat="1" ht="15">
      <c r="B26" s="15">
        <f t="shared" ref="B26:B56" si="2">B25+1</f>
        <v>13</v>
      </c>
      <c r="C26" s="23"/>
      <c r="D26" s="63"/>
      <c r="E26" s="10"/>
      <c r="F26" s="7"/>
      <c r="G26" s="7"/>
      <c r="H26" s="13"/>
      <c r="I26" s="13"/>
      <c r="J26" s="12">
        <f>_xlfn.IFNA(INDEX(Datenquellen!$D$3:$K$12,MATCH($C26,Datenquellen!$C$3:$C$12,0),MATCH($F26,Datenquellen!$D$2:$K$2,0)),0)</f>
        <v>0</v>
      </c>
      <c r="K26" s="12">
        <f t="shared" si="1"/>
        <v>0</v>
      </c>
      <c r="L26" s="68"/>
      <c r="M26" s="88"/>
      <c r="N26" s="46"/>
      <c r="O26" s="46"/>
    </row>
    <row r="27" spans="2:15" s="2" customFormat="1" ht="15">
      <c r="B27" s="15">
        <f t="shared" si="2"/>
        <v>14</v>
      </c>
      <c r="C27" s="23"/>
      <c r="D27" s="63"/>
      <c r="E27" s="10"/>
      <c r="F27" s="7"/>
      <c r="G27" s="7"/>
      <c r="H27" s="13"/>
      <c r="I27" s="13"/>
      <c r="J27" s="12">
        <f>_xlfn.IFNA(INDEX(Datenquellen!$D$3:$K$12,MATCH($C27,Datenquellen!$C$3:$C$12,0),MATCH($F27,Datenquellen!$D$2:$K$2,0)),0)</f>
        <v>0</v>
      </c>
      <c r="K27" s="12">
        <f t="shared" ref="K27:K38" si="3">IF(COUNTIF(C27,"*Monate*"),ROUND(H27*J27,2),ROUND(I27*J27,2))</f>
        <v>0</v>
      </c>
      <c r="L27" s="68"/>
      <c r="M27" s="88"/>
      <c r="N27" s="46"/>
      <c r="O27" s="46"/>
    </row>
    <row r="28" spans="2:15" s="2" customFormat="1" ht="15">
      <c r="B28" s="15">
        <f t="shared" si="2"/>
        <v>15</v>
      </c>
      <c r="C28" s="23"/>
      <c r="D28" s="63"/>
      <c r="E28" s="10"/>
      <c r="F28" s="7"/>
      <c r="G28" s="7"/>
      <c r="H28" s="13"/>
      <c r="I28" s="13"/>
      <c r="J28" s="12">
        <f>_xlfn.IFNA(INDEX(Datenquellen!$D$3:$K$12,MATCH($C28,Datenquellen!$C$3:$C$12,0),MATCH($F28,Datenquellen!$D$2:$K$2,0)),0)</f>
        <v>0</v>
      </c>
      <c r="K28" s="12">
        <f t="shared" si="3"/>
        <v>0</v>
      </c>
      <c r="L28" s="68"/>
      <c r="M28" s="88"/>
      <c r="N28" s="46"/>
      <c r="O28" s="46"/>
    </row>
    <row r="29" spans="2:15" s="2" customFormat="1" ht="15">
      <c r="B29" s="15">
        <f t="shared" si="2"/>
        <v>16</v>
      </c>
      <c r="C29" s="23"/>
      <c r="D29" s="63"/>
      <c r="E29" s="10"/>
      <c r="F29" s="7"/>
      <c r="G29" s="7"/>
      <c r="H29" s="13"/>
      <c r="I29" s="13"/>
      <c r="J29" s="12">
        <f>_xlfn.IFNA(INDEX(Datenquellen!$D$3:$K$12,MATCH($C29,Datenquellen!$C$3:$C$12,0),MATCH($F29,Datenquellen!$D$2:$K$2,0)),0)</f>
        <v>0</v>
      </c>
      <c r="K29" s="12">
        <f t="shared" si="3"/>
        <v>0</v>
      </c>
      <c r="L29" s="68"/>
      <c r="M29" s="88"/>
      <c r="N29" s="46"/>
      <c r="O29" s="46"/>
    </row>
    <row r="30" spans="2:15" s="2" customFormat="1" ht="15">
      <c r="B30" s="15">
        <f t="shared" si="2"/>
        <v>17</v>
      </c>
      <c r="C30" s="23"/>
      <c r="D30" s="63"/>
      <c r="E30" s="10"/>
      <c r="F30" s="7"/>
      <c r="G30" s="7"/>
      <c r="H30" s="13"/>
      <c r="I30" s="13"/>
      <c r="J30" s="12">
        <f>_xlfn.IFNA(INDEX(Datenquellen!$D$3:$K$12,MATCH($C30,Datenquellen!$C$3:$C$12,0),MATCH($F30,Datenquellen!$D$2:$K$2,0)),0)</f>
        <v>0</v>
      </c>
      <c r="K30" s="12">
        <f t="shared" si="3"/>
        <v>0</v>
      </c>
      <c r="L30" s="68"/>
      <c r="M30" s="88"/>
      <c r="N30" s="46"/>
      <c r="O30" s="46"/>
    </row>
    <row r="31" spans="2:15" s="2" customFormat="1" ht="15">
      <c r="B31" s="15">
        <f t="shared" si="2"/>
        <v>18</v>
      </c>
      <c r="C31" s="23"/>
      <c r="D31" s="63"/>
      <c r="E31" s="10"/>
      <c r="F31" s="7"/>
      <c r="G31" s="7"/>
      <c r="H31" s="13"/>
      <c r="I31" s="13"/>
      <c r="J31" s="12">
        <f>_xlfn.IFNA(INDEX(Datenquellen!$D$3:$K$12,MATCH($C31,Datenquellen!$C$3:$C$12,0),MATCH($F31,Datenquellen!$D$2:$K$2,0)),0)</f>
        <v>0</v>
      </c>
      <c r="K31" s="12">
        <f t="shared" si="3"/>
        <v>0</v>
      </c>
      <c r="L31" s="68"/>
      <c r="M31" s="88"/>
      <c r="N31" s="46"/>
      <c r="O31" s="46"/>
    </row>
    <row r="32" spans="2:15" s="2" customFormat="1" ht="15">
      <c r="B32" s="15">
        <f t="shared" si="2"/>
        <v>19</v>
      </c>
      <c r="C32" s="23"/>
      <c r="D32" s="63"/>
      <c r="E32" s="10"/>
      <c r="F32" s="7"/>
      <c r="G32" s="7"/>
      <c r="H32" s="13"/>
      <c r="I32" s="13"/>
      <c r="J32" s="12">
        <f>_xlfn.IFNA(INDEX(Datenquellen!$D$3:$K$12,MATCH($C32,Datenquellen!$C$3:$C$12,0),MATCH($F32,Datenquellen!$D$2:$K$2,0)),0)</f>
        <v>0</v>
      </c>
      <c r="K32" s="12">
        <f t="shared" si="3"/>
        <v>0</v>
      </c>
      <c r="L32" s="68"/>
      <c r="M32" s="88"/>
      <c r="N32" s="46"/>
      <c r="O32" s="46"/>
    </row>
    <row r="33" spans="2:15" s="2" customFormat="1" ht="15">
      <c r="B33" s="15">
        <f t="shared" si="2"/>
        <v>20</v>
      </c>
      <c r="C33" s="23"/>
      <c r="D33" s="63"/>
      <c r="E33" s="10"/>
      <c r="F33" s="7"/>
      <c r="G33" s="7"/>
      <c r="H33" s="13"/>
      <c r="I33" s="13"/>
      <c r="J33" s="12">
        <f>_xlfn.IFNA(INDEX(Datenquellen!$D$3:$K$12,MATCH($C33,Datenquellen!$C$3:$C$12,0),MATCH($F33,Datenquellen!$D$2:$K$2,0)),0)</f>
        <v>0</v>
      </c>
      <c r="K33" s="12">
        <f t="shared" si="3"/>
        <v>0</v>
      </c>
      <c r="L33" s="68"/>
      <c r="M33" s="88"/>
      <c r="N33" s="46"/>
      <c r="O33" s="46"/>
    </row>
    <row r="34" spans="2:15" s="2" customFormat="1" ht="15">
      <c r="B34" s="15">
        <f t="shared" si="2"/>
        <v>21</v>
      </c>
      <c r="C34" s="23"/>
      <c r="D34" s="63"/>
      <c r="E34" s="10"/>
      <c r="F34" s="7"/>
      <c r="G34" s="7"/>
      <c r="H34" s="13"/>
      <c r="I34" s="13"/>
      <c r="J34" s="12">
        <f>_xlfn.IFNA(INDEX(Datenquellen!$D$3:$K$12,MATCH($C34,Datenquellen!$C$3:$C$12,0),MATCH($F34,Datenquellen!$D$2:$K$2,0)),0)</f>
        <v>0</v>
      </c>
      <c r="K34" s="12">
        <f t="shared" si="3"/>
        <v>0</v>
      </c>
      <c r="L34" s="68"/>
      <c r="M34" s="88"/>
      <c r="N34" s="46"/>
      <c r="O34" s="46"/>
    </row>
    <row r="35" spans="2:15" s="2" customFormat="1" ht="15">
      <c r="B35" s="15">
        <f t="shared" si="2"/>
        <v>22</v>
      </c>
      <c r="C35" s="23"/>
      <c r="D35" s="63"/>
      <c r="E35" s="10"/>
      <c r="F35" s="7"/>
      <c r="G35" s="7"/>
      <c r="H35" s="13"/>
      <c r="I35" s="13"/>
      <c r="J35" s="12">
        <f>_xlfn.IFNA(INDEX(Datenquellen!$D$3:$K$12,MATCH($C35,Datenquellen!$C$3:$C$12,0),MATCH($F35,Datenquellen!$D$2:$K$2,0)),0)</f>
        <v>0</v>
      </c>
      <c r="K35" s="12">
        <f t="shared" si="3"/>
        <v>0</v>
      </c>
      <c r="L35" s="68"/>
      <c r="M35" s="88"/>
      <c r="N35" s="46"/>
      <c r="O35" s="46"/>
    </row>
    <row r="36" spans="2:15" s="2" customFormat="1" ht="15">
      <c r="B36" s="15">
        <f t="shared" si="2"/>
        <v>23</v>
      </c>
      <c r="C36" s="23"/>
      <c r="D36" s="63"/>
      <c r="E36" s="10"/>
      <c r="F36" s="7"/>
      <c r="G36" s="7"/>
      <c r="H36" s="13"/>
      <c r="I36" s="13"/>
      <c r="J36" s="12">
        <f>_xlfn.IFNA(INDEX(Datenquellen!$D$3:$K$12,MATCH($C36,Datenquellen!$C$3:$C$12,0),MATCH($F36,Datenquellen!$D$2:$K$2,0)),0)</f>
        <v>0</v>
      </c>
      <c r="K36" s="12">
        <f t="shared" si="3"/>
        <v>0</v>
      </c>
      <c r="L36" s="68"/>
      <c r="M36" s="88"/>
      <c r="N36" s="46"/>
      <c r="O36" s="46"/>
    </row>
    <row r="37" spans="2:15" s="2" customFormat="1" ht="15">
      <c r="B37" s="15">
        <f t="shared" si="2"/>
        <v>24</v>
      </c>
      <c r="C37" s="23"/>
      <c r="D37" s="63"/>
      <c r="E37" s="10"/>
      <c r="F37" s="7"/>
      <c r="G37" s="7"/>
      <c r="H37" s="13"/>
      <c r="I37" s="13"/>
      <c r="J37" s="12">
        <f>_xlfn.IFNA(INDEX(Datenquellen!$D$3:$K$12,MATCH($C37,Datenquellen!$C$3:$C$12,0),MATCH($F37,Datenquellen!$D$2:$K$2,0)),0)</f>
        <v>0</v>
      </c>
      <c r="K37" s="12">
        <f t="shared" si="3"/>
        <v>0</v>
      </c>
      <c r="L37" s="68"/>
      <c r="M37" s="88"/>
      <c r="N37" s="46"/>
      <c r="O37" s="46"/>
    </row>
    <row r="38" spans="2:15" s="2" customFormat="1" ht="15">
      <c r="B38" s="15">
        <f t="shared" si="2"/>
        <v>25</v>
      </c>
      <c r="C38" s="23"/>
      <c r="D38" s="63"/>
      <c r="E38" s="10"/>
      <c r="F38" s="7"/>
      <c r="G38" s="7"/>
      <c r="H38" s="13"/>
      <c r="I38" s="13"/>
      <c r="J38" s="12">
        <f>_xlfn.IFNA(INDEX(Datenquellen!$D$3:$K$12,MATCH($C38,Datenquellen!$C$3:$C$12,0),MATCH($F38,Datenquellen!$D$2:$K$2,0)),0)</f>
        <v>0</v>
      </c>
      <c r="K38" s="12">
        <f t="shared" si="3"/>
        <v>0</v>
      </c>
      <c r="L38" s="68"/>
      <c r="M38" s="88"/>
      <c r="N38" s="46"/>
      <c r="O38" s="46"/>
    </row>
    <row r="39" spans="2:15" s="2" customFormat="1" ht="15">
      <c r="B39" s="15">
        <f t="shared" si="2"/>
        <v>26</v>
      </c>
      <c r="C39" s="23"/>
      <c r="D39" s="63"/>
      <c r="E39" s="10"/>
      <c r="F39" s="7"/>
      <c r="G39" s="7"/>
      <c r="H39" s="13"/>
      <c r="I39" s="13"/>
      <c r="J39" s="12">
        <f>_xlfn.IFNA(INDEX(Datenquellen!$D$3:$K$12,MATCH($C39,Datenquellen!$C$3:$C$12,0),MATCH($F39,Datenquellen!$D$2:$K$2,0)),0)</f>
        <v>0</v>
      </c>
      <c r="K39" s="12">
        <f t="shared" si="1"/>
        <v>0</v>
      </c>
      <c r="L39" s="68"/>
      <c r="M39" s="88"/>
      <c r="N39" s="46"/>
      <c r="O39" s="46"/>
    </row>
    <row r="40" spans="2:15" s="2" customFormat="1" ht="15">
      <c r="B40" s="15">
        <f t="shared" si="2"/>
        <v>27</v>
      </c>
      <c r="C40" s="23"/>
      <c r="D40" s="63"/>
      <c r="E40" s="10"/>
      <c r="F40" s="7"/>
      <c r="G40" s="7"/>
      <c r="H40" s="13"/>
      <c r="I40" s="13"/>
      <c r="J40" s="12">
        <f>_xlfn.IFNA(INDEX(Datenquellen!$D$3:$K$12,MATCH($C40,Datenquellen!$C$3:$C$12,0),MATCH($F40,Datenquellen!$D$2:$K$2,0)),0)</f>
        <v>0</v>
      </c>
      <c r="K40" s="12">
        <f t="shared" si="1"/>
        <v>0</v>
      </c>
      <c r="L40" s="68"/>
      <c r="M40" s="88"/>
      <c r="N40" s="46"/>
      <c r="O40" s="46"/>
    </row>
    <row r="41" spans="2:15" s="2" customFormat="1" ht="15">
      <c r="B41" s="15">
        <f t="shared" si="2"/>
        <v>28</v>
      </c>
      <c r="C41" s="23"/>
      <c r="D41" s="63"/>
      <c r="E41" s="10"/>
      <c r="F41" s="7"/>
      <c r="G41" s="7"/>
      <c r="H41" s="13"/>
      <c r="I41" s="13"/>
      <c r="J41" s="12">
        <f>_xlfn.IFNA(INDEX(Datenquellen!$D$3:$K$12,MATCH($C41,Datenquellen!$C$3:$C$12,0),MATCH($F41,Datenquellen!$D$2:$K$2,0)),0)</f>
        <v>0</v>
      </c>
      <c r="K41" s="12">
        <f t="shared" si="1"/>
        <v>0</v>
      </c>
      <c r="L41" s="68"/>
      <c r="M41" s="88"/>
      <c r="N41" s="46"/>
      <c r="O41" s="46"/>
    </row>
    <row r="42" spans="2:15" s="2" customFormat="1" ht="15">
      <c r="B42" s="15">
        <f t="shared" si="2"/>
        <v>29</v>
      </c>
      <c r="C42" s="23"/>
      <c r="D42" s="63"/>
      <c r="E42" s="10"/>
      <c r="F42" s="7"/>
      <c r="G42" s="7"/>
      <c r="H42" s="13"/>
      <c r="I42" s="13"/>
      <c r="J42" s="12">
        <f>_xlfn.IFNA(INDEX(Datenquellen!$D$3:$K$12,MATCH($C42,Datenquellen!$C$3:$C$12,0),MATCH($F42,Datenquellen!$D$2:$K$2,0)),0)</f>
        <v>0</v>
      </c>
      <c r="K42" s="12">
        <f t="shared" si="1"/>
        <v>0</v>
      </c>
      <c r="L42" s="68"/>
      <c r="M42" s="88"/>
      <c r="N42" s="46"/>
      <c r="O42" s="46"/>
    </row>
    <row r="43" spans="2:15" s="2" customFormat="1" ht="15">
      <c r="B43" s="15">
        <f t="shared" si="2"/>
        <v>30</v>
      </c>
      <c r="C43" s="23"/>
      <c r="D43" s="63"/>
      <c r="E43" s="10"/>
      <c r="F43" s="7"/>
      <c r="G43" s="7"/>
      <c r="H43" s="13"/>
      <c r="I43" s="13"/>
      <c r="J43" s="12">
        <f>_xlfn.IFNA(INDEX(Datenquellen!$D$3:$K$12,MATCH($C43,Datenquellen!$C$3:$C$12,0),MATCH($F43,Datenquellen!$D$2:$K$2,0)),0)</f>
        <v>0</v>
      </c>
      <c r="K43" s="12">
        <f t="shared" si="1"/>
        <v>0</v>
      </c>
      <c r="L43" s="68"/>
      <c r="M43" s="88"/>
      <c r="N43" s="46"/>
      <c r="O43" s="46"/>
    </row>
    <row r="44" spans="2:15" s="2" customFormat="1" ht="15">
      <c r="B44" s="15">
        <f t="shared" si="2"/>
        <v>31</v>
      </c>
      <c r="C44" s="23"/>
      <c r="D44" s="63"/>
      <c r="E44" s="10"/>
      <c r="F44" s="7"/>
      <c r="G44" s="7"/>
      <c r="H44" s="13"/>
      <c r="I44" s="13"/>
      <c r="J44" s="12">
        <f>_xlfn.IFNA(INDEX(Datenquellen!$D$3:$K$12,MATCH($C44,Datenquellen!$C$3:$C$12,0),MATCH($F44,Datenquellen!$D$2:$K$2,0)),0)</f>
        <v>0</v>
      </c>
      <c r="K44" s="12">
        <f t="shared" si="1"/>
        <v>0</v>
      </c>
      <c r="L44" s="68"/>
      <c r="M44" s="88"/>
      <c r="N44" s="46"/>
      <c r="O44" s="46"/>
    </row>
    <row r="45" spans="2:15" s="2" customFormat="1" ht="15">
      <c r="B45" s="15">
        <f t="shared" si="2"/>
        <v>32</v>
      </c>
      <c r="C45" s="23"/>
      <c r="D45" s="63"/>
      <c r="E45" s="10"/>
      <c r="F45" s="7"/>
      <c r="G45" s="7"/>
      <c r="H45" s="13"/>
      <c r="I45" s="13"/>
      <c r="J45" s="12">
        <f>_xlfn.IFNA(INDEX(Datenquellen!$D$3:$K$12,MATCH($C45,Datenquellen!$C$3:$C$12,0),MATCH($F45,Datenquellen!$D$2:$K$2,0)),0)</f>
        <v>0</v>
      </c>
      <c r="K45" s="12">
        <f t="shared" ref="K45:K50" si="4">IF(COUNTIF(C45,"*Monate*"),ROUND(H45*J45,2),ROUND(I45*J45,2))</f>
        <v>0</v>
      </c>
      <c r="L45" s="68"/>
      <c r="M45" s="88"/>
      <c r="N45" s="46"/>
      <c r="O45" s="46"/>
    </row>
    <row r="46" spans="2:15" s="2" customFormat="1" ht="15">
      <c r="B46" s="15">
        <f t="shared" si="2"/>
        <v>33</v>
      </c>
      <c r="C46" s="23"/>
      <c r="D46" s="63"/>
      <c r="E46" s="10"/>
      <c r="F46" s="7"/>
      <c r="G46" s="7"/>
      <c r="H46" s="13"/>
      <c r="I46" s="13"/>
      <c r="J46" s="12">
        <f>_xlfn.IFNA(INDEX(Datenquellen!$D$3:$K$12,MATCH($C46,Datenquellen!$C$3:$C$12,0),MATCH($F46,Datenquellen!$D$2:$K$2,0)),0)</f>
        <v>0</v>
      </c>
      <c r="K46" s="12">
        <f t="shared" si="4"/>
        <v>0</v>
      </c>
      <c r="L46" s="68"/>
      <c r="M46" s="88"/>
      <c r="N46" s="46"/>
      <c r="O46" s="46"/>
    </row>
    <row r="47" spans="2:15" s="2" customFormat="1" ht="15">
      <c r="B47" s="15">
        <f t="shared" si="2"/>
        <v>34</v>
      </c>
      <c r="C47" s="23"/>
      <c r="D47" s="63"/>
      <c r="E47" s="10"/>
      <c r="F47" s="7"/>
      <c r="G47" s="7"/>
      <c r="H47" s="13"/>
      <c r="I47" s="13"/>
      <c r="J47" s="12">
        <f>_xlfn.IFNA(INDEX(Datenquellen!$D$3:$K$12,MATCH($C47,Datenquellen!$C$3:$C$12,0),MATCH($F47,Datenquellen!$D$2:$K$2,0)),0)</f>
        <v>0</v>
      </c>
      <c r="K47" s="12">
        <f t="shared" si="4"/>
        <v>0</v>
      </c>
      <c r="L47" s="68"/>
      <c r="M47" s="88"/>
      <c r="N47" s="46"/>
      <c r="O47" s="46"/>
    </row>
    <row r="48" spans="2:15" s="2" customFormat="1" ht="15">
      <c r="B48" s="15">
        <f t="shared" si="2"/>
        <v>35</v>
      </c>
      <c r="C48" s="23"/>
      <c r="D48" s="63"/>
      <c r="E48" s="10"/>
      <c r="F48" s="7"/>
      <c r="G48" s="7"/>
      <c r="H48" s="13"/>
      <c r="I48" s="13"/>
      <c r="J48" s="12">
        <f>_xlfn.IFNA(INDEX(Datenquellen!$D$3:$K$12,MATCH($C48,Datenquellen!$C$3:$C$12,0),MATCH($F48,Datenquellen!$D$2:$K$2,0)),0)</f>
        <v>0</v>
      </c>
      <c r="K48" s="12">
        <f t="shared" si="4"/>
        <v>0</v>
      </c>
      <c r="L48" s="68"/>
      <c r="M48" s="88"/>
      <c r="N48" s="46"/>
      <c r="O48" s="46"/>
    </row>
    <row r="49" spans="2:16" s="2" customFormat="1" ht="15">
      <c r="B49" s="15">
        <f t="shared" si="2"/>
        <v>36</v>
      </c>
      <c r="C49" s="23"/>
      <c r="D49" s="63"/>
      <c r="E49" s="10"/>
      <c r="F49" s="7"/>
      <c r="G49" s="7"/>
      <c r="H49" s="13"/>
      <c r="I49" s="13"/>
      <c r="J49" s="12">
        <f>_xlfn.IFNA(INDEX(Datenquellen!$D$3:$K$12,MATCH($C49,Datenquellen!$C$3:$C$12,0),MATCH($F49,Datenquellen!$D$2:$K$2,0)),0)</f>
        <v>0</v>
      </c>
      <c r="K49" s="12">
        <f t="shared" si="4"/>
        <v>0</v>
      </c>
      <c r="L49" s="68"/>
      <c r="M49" s="88"/>
      <c r="N49" s="46"/>
      <c r="O49" s="46"/>
    </row>
    <row r="50" spans="2:16" s="2" customFormat="1" ht="15">
      <c r="B50" s="15">
        <f t="shared" si="2"/>
        <v>37</v>
      </c>
      <c r="C50" s="23"/>
      <c r="D50" s="63"/>
      <c r="E50" s="10"/>
      <c r="F50" s="7"/>
      <c r="G50" s="7"/>
      <c r="H50" s="13"/>
      <c r="I50" s="13"/>
      <c r="J50" s="12">
        <f>_xlfn.IFNA(INDEX(Datenquellen!$D$3:$K$12,MATCH($C50,Datenquellen!$C$3:$C$12,0),MATCH($F50,Datenquellen!$D$2:$K$2,0)),0)</f>
        <v>0</v>
      </c>
      <c r="K50" s="12">
        <f t="shared" si="4"/>
        <v>0</v>
      </c>
      <c r="L50" s="68"/>
      <c r="M50" s="88"/>
      <c r="N50" s="46"/>
      <c r="O50" s="46"/>
    </row>
    <row r="51" spans="2:16" s="2" customFormat="1" ht="15">
      <c r="B51" s="15">
        <f t="shared" si="2"/>
        <v>38</v>
      </c>
      <c r="C51" s="23"/>
      <c r="D51" s="63"/>
      <c r="E51" s="10"/>
      <c r="F51" s="7"/>
      <c r="G51" s="7"/>
      <c r="H51" s="13"/>
      <c r="I51" s="13"/>
      <c r="J51" s="12">
        <f>_xlfn.IFNA(INDEX(Datenquellen!$D$3:$K$12,MATCH($C51,Datenquellen!$C$3:$C$12,0),MATCH($F51,Datenquellen!$D$2:$K$2,0)),0)</f>
        <v>0</v>
      </c>
      <c r="K51" s="12">
        <f t="shared" si="1"/>
        <v>0</v>
      </c>
      <c r="L51" s="68"/>
      <c r="M51" s="88"/>
      <c r="N51" s="46"/>
      <c r="O51" s="46"/>
    </row>
    <row r="52" spans="2:16" s="2" customFormat="1" ht="15">
      <c r="B52" s="15">
        <f t="shared" si="2"/>
        <v>39</v>
      </c>
      <c r="C52" s="23"/>
      <c r="D52" s="63"/>
      <c r="E52" s="10"/>
      <c r="F52" s="7"/>
      <c r="G52" s="7"/>
      <c r="H52" s="13"/>
      <c r="I52" s="13"/>
      <c r="J52" s="12">
        <f>_xlfn.IFNA(INDEX(Datenquellen!$D$3:$K$12,MATCH($C52,Datenquellen!$C$3:$C$12,0),MATCH($F52,Datenquellen!$D$2:$K$2,0)),0)</f>
        <v>0</v>
      </c>
      <c r="K52" s="12">
        <f t="shared" si="1"/>
        <v>0</v>
      </c>
      <c r="L52" s="68"/>
      <c r="M52" s="88"/>
      <c r="N52" s="46"/>
      <c r="O52" s="46"/>
    </row>
    <row r="53" spans="2:16" s="2" customFormat="1" ht="15">
      <c r="B53" s="15">
        <f t="shared" si="2"/>
        <v>40</v>
      </c>
      <c r="C53" s="23"/>
      <c r="D53" s="63"/>
      <c r="E53" s="10"/>
      <c r="F53" s="7"/>
      <c r="G53" s="7"/>
      <c r="H53" s="13"/>
      <c r="I53" s="13"/>
      <c r="J53" s="12">
        <f>_xlfn.IFNA(INDEX(Datenquellen!$D$3:$K$12,MATCH($C53,Datenquellen!$C$3:$C$12,0),MATCH($F53,Datenquellen!$D$2:$K$2,0)),0)</f>
        <v>0</v>
      </c>
      <c r="K53" s="12">
        <f t="shared" si="1"/>
        <v>0</v>
      </c>
      <c r="L53" s="68"/>
      <c r="M53" s="88"/>
      <c r="N53" s="46"/>
      <c r="O53" s="46"/>
    </row>
    <row r="54" spans="2:16" s="2" customFormat="1" ht="15">
      <c r="B54" s="15">
        <f t="shared" si="2"/>
        <v>41</v>
      </c>
      <c r="C54" s="23"/>
      <c r="D54" s="63"/>
      <c r="E54" s="10"/>
      <c r="F54" s="7"/>
      <c r="G54" s="7"/>
      <c r="H54" s="13"/>
      <c r="I54" s="13"/>
      <c r="J54" s="12">
        <f>_xlfn.IFNA(INDEX(Datenquellen!$D$3:$K$12,MATCH($C54,Datenquellen!$C$3:$C$12,0),MATCH($F54,Datenquellen!$D$2:$K$2,0)),0)</f>
        <v>0</v>
      </c>
      <c r="K54" s="12">
        <f t="shared" si="1"/>
        <v>0</v>
      </c>
      <c r="L54" s="68"/>
      <c r="M54" s="88"/>
      <c r="N54" s="46"/>
      <c r="O54" s="46"/>
    </row>
    <row r="55" spans="2:16" s="2" customFormat="1" ht="15">
      <c r="B55" s="15">
        <f t="shared" si="2"/>
        <v>42</v>
      </c>
      <c r="C55" s="23"/>
      <c r="D55" s="63"/>
      <c r="E55" s="10"/>
      <c r="F55" s="7"/>
      <c r="G55" s="7"/>
      <c r="H55" s="13"/>
      <c r="I55" s="13"/>
      <c r="J55" s="12">
        <f>_xlfn.IFNA(INDEX(Datenquellen!$D$3:$K$12,MATCH($C55,Datenquellen!$C$3:$C$12,0),MATCH($F55,Datenquellen!$D$2:$K$2,0)),0)</f>
        <v>0</v>
      </c>
      <c r="K55" s="12">
        <f t="shared" si="1"/>
        <v>0</v>
      </c>
      <c r="L55" s="68"/>
      <c r="M55" s="88"/>
      <c r="N55" s="46"/>
      <c r="O55" s="46"/>
    </row>
    <row r="56" spans="2:16" s="2" customFormat="1" ht="15.75" thickBot="1">
      <c r="B56" s="15">
        <f t="shared" si="2"/>
        <v>43</v>
      </c>
      <c r="C56" s="23"/>
      <c r="D56" s="63"/>
      <c r="E56" s="10"/>
      <c r="F56" s="7"/>
      <c r="G56" s="7"/>
      <c r="H56" s="13"/>
      <c r="I56" s="13"/>
      <c r="J56" s="12">
        <f>_xlfn.IFNA(INDEX(Datenquellen!$D$3:$K$12,MATCH($C56,Datenquellen!$C$3:$C$12,0),MATCH($F56,Datenquellen!$D$2:$K$2,0)),0)</f>
        <v>0</v>
      </c>
      <c r="K56" s="12">
        <f t="shared" si="1"/>
        <v>0</v>
      </c>
      <c r="L56" s="69"/>
      <c r="M56" s="89"/>
      <c r="N56" s="46"/>
      <c r="O56" s="46"/>
    </row>
    <row r="57" spans="2:16" s="2" customFormat="1" ht="27" customHeight="1" thickTop="1">
      <c r="B57" s="48"/>
      <c r="C57" s="49" t="s">
        <v>39</v>
      </c>
      <c r="D57" s="49"/>
      <c r="E57" s="49"/>
      <c r="F57" s="49"/>
      <c r="G57" s="49"/>
      <c r="H57" s="49"/>
      <c r="I57" s="49"/>
      <c r="J57" s="17"/>
      <c r="K57" s="20">
        <f>SUM(K14:K56)</f>
        <v>0</v>
      </c>
      <c r="L57" s="20">
        <f>SUM(L14:L56)</f>
        <v>0</v>
      </c>
      <c r="M57" s="92"/>
      <c r="N57" s="46"/>
      <c r="O57" s="50"/>
    </row>
    <row r="58" spans="2:16" s="29" customFormat="1" ht="27" customHeight="1">
      <c r="B58" s="48"/>
      <c r="C58" s="51" t="s">
        <v>58</v>
      </c>
      <c r="D58" s="7" t="s">
        <v>57</v>
      </c>
      <c r="E58" s="18" t="str">
        <f>IF(D58="JA",15%,"")</f>
        <v/>
      </c>
      <c r="F58" s="19"/>
      <c r="G58" s="19"/>
      <c r="H58" s="19"/>
      <c r="I58" s="19"/>
      <c r="J58" s="19"/>
      <c r="K58" s="52">
        <f>ROUNDDOWN(IF(D58="JA",E58*K57,0),2)</f>
        <v>0</v>
      </c>
      <c r="L58" s="52">
        <f>ROUND(IF($D58="JA",$E58*L57,0),2)</f>
        <v>0</v>
      </c>
      <c r="M58" s="93"/>
      <c r="N58" s="53"/>
      <c r="O58" s="54"/>
      <c r="P58" s="55"/>
    </row>
    <row r="59" spans="2:16" s="29" customFormat="1" ht="27" customHeight="1">
      <c r="B59" s="48"/>
      <c r="C59" s="51" t="s">
        <v>59</v>
      </c>
      <c r="D59" s="7" t="s">
        <v>57</v>
      </c>
      <c r="E59" s="18" t="str">
        <f>IF(D59="JA",10%,"")</f>
        <v/>
      </c>
      <c r="F59" s="19"/>
      <c r="G59" s="19"/>
      <c r="H59" s="19"/>
      <c r="I59" s="19"/>
      <c r="J59" s="19"/>
      <c r="K59" s="52">
        <f>ROUNDDOWN(IF(D59="JA",E59*K57,0),2)</f>
        <v>0</v>
      </c>
      <c r="L59" s="52">
        <f>ROUND(IF($D59="JA",$E59*L57,0),2)</f>
        <v>0</v>
      </c>
      <c r="M59" s="93"/>
      <c r="N59" s="53"/>
      <c r="O59" s="54"/>
      <c r="P59" s="55"/>
    </row>
    <row r="60" spans="2:16" s="29" customFormat="1" ht="27" customHeight="1">
      <c r="B60" s="48"/>
      <c r="C60" s="51" t="s">
        <v>60</v>
      </c>
      <c r="D60" s="7" t="s">
        <v>57</v>
      </c>
      <c r="E60" s="18" t="str">
        <f>IF(D60="JA",40%,"")</f>
        <v/>
      </c>
      <c r="F60" s="21"/>
      <c r="G60" s="19"/>
      <c r="H60" s="19"/>
      <c r="I60" s="19"/>
      <c r="J60" s="19"/>
      <c r="K60" s="52">
        <f>ROUNDDOWN(IF(D60="JA",E60*K57,0),2)</f>
        <v>0</v>
      </c>
      <c r="L60" s="52">
        <f>ROUND(IF($D60="JA",$E60*L57,0),2)</f>
        <v>0</v>
      </c>
      <c r="M60" s="94"/>
      <c r="N60" s="53"/>
      <c r="O60" s="54"/>
      <c r="P60" s="55"/>
    </row>
    <row r="61" spans="2:16" s="31" customFormat="1" ht="21.75" customHeight="1">
      <c r="L61" s="53"/>
      <c r="M61" s="54"/>
    </row>
    <row r="62" spans="2:16" s="31" customFormat="1" ht="38.25" customHeight="1">
      <c r="C62" s="91" t="s">
        <v>68</v>
      </c>
      <c r="D62" s="71" t="s">
        <v>71</v>
      </c>
      <c r="E62" s="71" t="s">
        <v>0</v>
      </c>
      <c r="F62" s="71" t="s">
        <v>72</v>
      </c>
      <c r="G62" s="54"/>
      <c r="H62" s="54"/>
      <c r="I62" s="54"/>
      <c r="J62" s="54"/>
      <c r="K62" s="54"/>
      <c r="L62" s="54"/>
      <c r="M62" s="54"/>
    </row>
    <row r="63" spans="2:16" s="31" customFormat="1" ht="15">
      <c r="C63" s="72" t="s">
        <v>40</v>
      </c>
      <c r="D63" s="73">
        <f>SUMIFS($I$14:$I$56,$C$14:$C$56,$C63,$F$14:$F$56,C$62)</f>
        <v>0</v>
      </c>
      <c r="E63" s="73">
        <f>_xlfn.IFNA(INDEX(Datenquellen!$D$3:$K$12,MATCH($C63,Datenquellen!$C$3:$C$12,0),MATCH($C$62,Datenquellen!$D$2:$K$2,0)),0)</f>
        <v>0</v>
      </c>
      <c r="F63" s="73">
        <f>D63*E63</f>
        <v>0</v>
      </c>
      <c r="G63" s="54"/>
      <c r="H63" s="54"/>
      <c r="I63" s="54"/>
      <c r="J63" s="54"/>
      <c r="K63" s="54"/>
      <c r="L63" s="54"/>
      <c r="M63" s="54"/>
    </row>
    <row r="64" spans="2:16" s="31" customFormat="1" ht="15">
      <c r="C64" s="72" t="s">
        <v>41</v>
      </c>
      <c r="D64" s="73">
        <f>SUMIFS($I$14:$I$56,$C$14:$C$56,$C64,$F$14:$F$56,C$62)</f>
        <v>0</v>
      </c>
      <c r="E64" s="73">
        <f>_xlfn.IFNA(INDEX(Datenquellen!$D$3:$K$12,MATCH($C64,Datenquellen!$C$3:$C$12,0),MATCH($C$62,Datenquellen!$D$2:$K$2,0)),0)</f>
        <v>0</v>
      </c>
      <c r="F64" s="73">
        <f t="shared" ref="F64:F72" si="5">D64*E64</f>
        <v>0</v>
      </c>
      <c r="G64" s="54"/>
      <c r="H64" s="54"/>
      <c r="I64" s="54"/>
      <c r="J64" s="54"/>
      <c r="K64" s="54"/>
      <c r="L64" s="54"/>
      <c r="M64" s="54"/>
    </row>
    <row r="65" spans="3:13" s="31" customFormat="1" ht="15">
      <c r="C65" s="72" t="s">
        <v>42</v>
      </c>
      <c r="D65" s="73">
        <f>SUMIFS($I$14:$I$56,$C$14:$C$56,$C65,$F$14:$F$56,C$62)</f>
        <v>0</v>
      </c>
      <c r="E65" s="73">
        <f>_xlfn.IFNA(INDEX(Datenquellen!$D$3:$K$12,MATCH($C65,Datenquellen!$C$3:$C$12,0),MATCH($C$62,Datenquellen!$D$2:$K$2,0)),0)</f>
        <v>0</v>
      </c>
      <c r="F65" s="73">
        <f t="shared" si="5"/>
        <v>0</v>
      </c>
      <c r="G65" s="54"/>
      <c r="H65" s="54"/>
      <c r="I65" s="54"/>
      <c r="J65" s="54"/>
      <c r="K65" s="54"/>
      <c r="L65" s="54"/>
      <c r="M65" s="54"/>
    </row>
    <row r="66" spans="3:13" s="31" customFormat="1" ht="15">
      <c r="C66" s="72" t="s">
        <v>43</v>
      </c>
      <c r="D66" s="73">
        <f>SUMIFS($I$14:$I$56,$C$14:$C$56,$C66,$F$14:$F$56,C$62)</f>
        <v>0</v>
      </c>
      <c r="E66" s="73">
        <f>_xlfn.IFNA(INDEX(Datenquellen!$D$3:$K$12,MATCH($C66,Datenquellen!$C$3:$C$12,0),MATCH($C$62,Datenquellen!$D$2:$K$2,0)),0)</f>
        <v>0</v>
      </c>
      <c r="F66" s="73">
        <f t="shared" si="5"/>
        <v>0</v>
      </c>
      <c r="G66" s="54"/>
      <c r="H66" s="54"/>
      <c r="I66" s="54"/>
      <c r="J66" s="54"/>
      <c r="K66" s="54"/>
      <c r="L66" s="54"/>
      <c r="M66" s="54"/>
    </row>
    <row r="67" spans="3:13" s="31" customFormat="1" ht="15">
      <c r="C67" s="72" t="s">
        <v>44</v>
      </c>
      <c r="D67" s="73">
        <f>SUMIFS($I$14:$I$56,$C$14:$C$56,$C67,$F$14:$F$56,C$62)</f>
        <v>0</v>
      </c>
      <c r="E67" s="73">
        <f>_xlfn.IFNA(INDEX(Datenquellen!$D$3:$K$12,MATCH($C67,Datenquellen!$C$3:$C$12,0),MATCH($C$62,Datenquellen!$D$2:$K$2,0)),0)</f>
        <v>0</v>
      </c>
      <c r="F67" s="73">
        <f t="shared" si="5"/>
        <v>0</v>
      </c>
      <c r="G67" s="54"/>
      <c r="H67" s="54"/>
      <c r="I67" s="54"/>
      <c r="J67" s="54"/>
      <c r="K67" s="54"/>
      <c r="L67" s="54"/>
      <c r="M67" s="54"/>
    </row>
    <row r="68" spans="3:13" s="31" customFormat="1" ht="15">
      <c r="C68" s="72" t="s">
        <v>45</v>
      </c>
      <c r="D68" s="73">
        <f>SUMIFS($H$14:$H$56,$C$14:$C$56,$C68,$F$14:$F$56,C$62)</f>
        <v>0</v>
      </c>
      <c r="E68" s="73">
        <f>_xlfn.IFNA(INDEX(Datenquellen!$D$3:$K$12,MATCH($C68,Datenquellen!$C$3:$C$12,0),MATCH($C$62,Datenquellen!$D$2:$K$2,0)),0)</f>
        <v>0</v>
      </c>
      <c r="F68" s="73">
        <f t="shared" si="5"/>
        <v>0</v>
      </c>
      <c r="G68" s="54"/>
      <c r="H68" s="54"/>
      <c r="I68" s="54"/>
      <c r="J68" s="54"/>
      <c r="K68" s="54"/>
      <c r="L68" s="54"/>
      <c r="M68" s="54"/>
    </row>
    <row r="69" spans="3:13" s="31" customFormat="1" ht="15">
      <c r="C69" s="72" t="s">
        <v>46</v>
      </c>
      <c r="D69" s="73">
        <f>SUMIFS($H$14:$H$56,$C$14:$C$56,$C69,$F$14:$F$56,C$62)</f>
        <v>0</v>
      </c>
      <c r="E69" s="73">
        <f>_xlfn.IFNA(INDEX(Datenquellen!$D$3:$K$12,MATCH($C69,Datenquellen!$C$3:$C$12,0),MATCH($C$62,Datenquellen!$D$2:$K$2,0)),0)</f>
        <v>0</v>
      </c>
      <c r="F69" s="73">
        <f t="shared" si="5"/>
        <v>0</v>
      </c>
      <c r="G69" s="54"/>
      <c r="H69" s="54"/>
      <c r="I69" s="54"/>
      <c r="J69" s="54"/>
      <c r="K69" s="54"/>
      <c r="L69" s="54"/>
      <c r="M69" s="54"/>
    </row>
    <row r="70" spans="3:13" s="31" customFormat="1" ht="15">
      <c r="C70" s="72" t="s">
        <v>47</v>
      </c>
      <c r="D70" s="73">
        <f>SUMIFS($H$14:$H$56,$C$14:$C$56,$C70,$F$14:$F$56,C$62)</f>
        <v>0</v>
      </c>
      <c r="E70" s="73">
        <f>_xlfn.IFNA(INDEX(Datenquellen!$D$3:$K$12,MATCH($C70,Datenquellen!$C$3:$C$12,0),MATCH($C$62,Datenquellen!$D$2:$K$2,0)),0)</f>
        <v>0</v>
      </c>
      <c r="F70" s="73">
        <f t="shared" si="5"/>
        <v>0</v>
      </c>
      <c r="G70" s="54"/>
      <c r="H70" s="54"/>
      <c r="I70" s="54"/>
      <c r="J70" s="54"/>
      <c r="K70" s="54"/>
      <c r="L70" s="54"/>
      <c r="M70" s="54"/>
    </row>
    <row r="71" spans="3:13" s="31" customFormat="1" ht="15">
      <c r="C71" s="72" t="s">
        <v>48</v>
      </c>
      <c r="D71" s="73">
        <f>SUMIFS($H$14:$H$56,$C$14:$C$56,$C71,$F$14:$F$56,C$62)</f>
        <v>0</v>
      </c>
      <c r="E71" s="73">
        <f>_xlfn.IFNA(INDEX(Datenquellen!$D$3:$K$12,MATCH($C71,Datenquellen!$C$3:$C$12,0),MATCH($C$62,Datenquellen!$D$2:$K$2,0)),0)</f>
        <v>0</v>
      </c>
      <c r="F71" s="73">
        <f t="shared" si="5"/>
        <v>0</v>
      </c>
      <c r="G71" s="54"/>
      <c r="H71" s="54"/>
      <c r="I71" s="54"/>
      <c r="J71" s="54"/>
      <c r="K71" s="54"/>
      <c r="L71" s="54"/>
      <c r="M71" s="54"/>
    </row>
    <row r="72" spans="3:13" s="31" customFormat="1" ht="15">
      <c r="C72" s="72" t="s">
        <v>49</v>
      </c>
      <c r="D72" s="73">
        <f>SUMIFS($H$14:$H$56,$C$14:$C$56,$C72,$F$14:$F$56,C$62)</f>
        <v>0</v>
      </c>
      <c r="E72" s="73">
        <f>_xlfn.IFNA(INDEX(Datenquellen!$D$3:$K$12,MATCH($C72,Datenquellen!$C$3:$C$12,0),MATCH($C$62,Datenquellen!$D$2:$K$2,0)),0)</f>
        <v>0</v>
      </c>
      <c r="F72" s="73">
        <f t="shared" si="5"/>
        <v>0</v>
      </c>
      <c r="G72" s="54"/>
      <c r="H72" s="54"/>
      <c r="I72" s="54"/>
      <c r="J72" s="54"/>
      <c r="K72" s="54"/>
      <c r="L72" s="54"/>
      <c r="M72" s="54"/>
    </row>
    <row r="73" spans="3:13" s="31" customFormat="1" ht="15">
      <c r="C73" s="72" t="s">
        <v>73</v>
      </c>
      <c r="D73" s="73"/>
      <c r="E73" s="73"/>
      <c r="F73" s="73">
        <f>SUM(F63:F72)</f>
        <v>0</v>
      </c>
      <c r="G73" s="54"/>
      <c r="H73" s="54"/>
      <c r="I73" s="54"/>
      <c r="J73" s="54"/>
      <c r="K73" s="54"/>
      <c r="L73" s="54"/>
      <c r="M73" s="54"/>
    </row>
    <row r="74" spans="3:13" s="31" customFormat="1">
      <c r="L74" s="53"/>
      <c r="M74" s="54"/>
    </row>
    <row r="75" spans="3:13" s="31" customFormat="1" ht="38.25" customHeight="1">
      <c r="C75" s="91" t="s">
        <v>68</v>
      </c>
      <c r="D75" s="71" t="s">
        <v>71</v>
      </c>
      <c r="E75" s="71" t="s">
        <v>0</v>
      </c>
      <c r="F75" s="71" t="s">
        <v>72</v>
      </c>
      <c r="G75" s="54"/>
      <c r="H75" s="54"/>
      <c r="I75" s="54"/>
      <c r="J75" s="54"/>
      <c r="K75" s="54"/>
      <c r="L75" s="54"/>
      <c r="M75" s="54"/>
    </row>
    <row r="76" spans="3:13" s="31" customFormat="1" ht="15">
      <c r="C76" s="72" t="s">
        <v>40</v>
      </c>
      <c r="D76" s="73">
        <f>SUMIFS($I$14:$I$56,$C$14:$C$56,$C76,$F$14:$F$56,C$75)</f>
        <v>0</v>
      </c>
      <c r="E76" s="73">
        <f>_xlfn.IFNA(INDEX(Datenquellen!$D$3:$K$12,MATCH($C76,Datenquellen!$C$3:$C$12,0),MATCH($C$75,Datenquellen!$D$2:$K$2,0)),0)</f>
        <v>0</v>
      </c>
      <c r="F76" s="73">
        <f>D76*E76</f>
        <v>0</v>
      </c>
      <c r="G76" s="54"/>
      <c r="H76" s="54"/>
      <c r="I76" s="54"/>
      <c r="J76" s="54"/>
      <c r="K76" s="54"/>
      <c r="L76" s="54"/>
      <c r="M76" s="54"/>
    </row>
    <row r="77" spans="3:13" s="31" customFormat="1" ht="15">
      <c r="C77" s="72" t="s">
        <v>41</v>
      </c>
      <c r="D77" s="73">
        <f>SUMIFS($I$14:$I$56,$C$14:$C$56,$C77,$F$14:$F$56,C$75)</f>
        <v>0</v>
      </c>
      <c r="E77" s="73">
        <f>_xlfn.IFNA(INDEX(Datenquellen!$D$3:$K$12,MATCH($C77,Datenquellen!$C$3:$C$12,0),MATCH($C$75,Datenquellen!$D$2:$K$2,0)),0)</f>
        <v>0</v>
      </c>
      <c r="F77" s="73">
        <f t="shared" ref="F77:F85" si="6">D77*E77</f>
        <v>0</v>
      </c>
      <c r="G77" s="54"/>
      <c r="H77" s="54"/>
      <c r="I77" s="54"/>
      <c r="J77" s="54"/>
      <c r="K77" s="54"/>
      <c r="L77" s="54"/>
      <c r="M77" s="54"/>
    </row>
    <row r="78" spans="3:13" s="31" customFormat="1" ht="15">
      <c r="C78" s="72" t="s">
        <v>42</v>
      </c>
      <c r="D78" s="73">
        <f>SUMIFS($I$14:$I$56,$C$14:$C$56,$C78,$F$14:$F$56,C$75)</f>
        <v>0</v>
      </c>
      <c r="E78" s="73">
        <f>_xlfn.IFNA(INDEX(Datenquellen!$D$3:$K$12,MATCH($C78,Datenquellen!$C$3:$C$12,0),MATCH($C$75,Datenquellen!$D$2:$K$2,0)),0)</f>
        <v>0</v>
      </c>
      <c r="F78" s="73">
        <f t="shared" si="6"/>
        <v>0</v>
      </c>
      <c r="G78" s="54"/>
      <c r="H78" s="54"/>
      <c r="I78" s="54"/>
      <c r="J78" s="54"/>
      <c r="K78" s="54"/>
      <c r="L78" s="54"/>
      <c r="M78" s="54"/>
    </row>
    <row r="79" spans="3:13" s="31" customFormat="1" ht="15">
      <c r="C79" s="72" t="s">
        <v>43</v>
      </c>
      <c r="D79" s="73">
        <f>SUMIFS($I$14:$I$56,$C$14:$C$56,$C79,$F$14:$F$56,C$75)</f>
        <v>0</v>
      </c>
      <c r="E79" s="73">
        <f>_xlfn.IFNA(INDEX(Datenquellen!$D$3:$K$12,MATCH($C79,Datenquellen!$C$3:$C$12,0),MATCH($C$75,Datenquellen!$D$2:$K$2,0)),0)</f>
        <v>0</v>
      </c>
      <c r="F79" s="73">
        <f t="shared" si="6"/>
        <v>0</v>
      </c>
      <c r="G79" s="54"/>
      <c r="H79" s="54"/>
      <c r="I79" s="54"/>
      <c r="J79" s="54"/>
      <c r="K79" s="54"/>
      <c r="L79" s="54"/>
      <c r="M79" s="54"/>
    </row>
    <row r="80" spans="3:13" s="31" customFormat="1" ht="15">
      <c r="C80" s="72" t="s">
        <v>44</v>
      </c>
      <c r="D80" s="73">
        <f>SUMIFS($I$14:$I$56,$C$14:$C$56,$C80,$F$14:$F$56,C$75)</f>
        <v>0</v>
      </c>
      <c r="E80" s="73">
        <f>_xlfn.IFNA(INDEX(Datenquellen!$D$3:$K$12,MATCH($C80,Datenquellen!$C$3:$C$12,0),MATCH($C$75,Datenquellen!$D$2:$K$2,0)),0)</f>
        <v>0</v>
      </c>
      <c r="F80" s="73">
        <f t="shared" si="6"/>
        <v>0</v>
      </c>
      <c r="G80" s="54"/>
      <c r="H80" s="54"/>
      <c r="I80" s="54"/>
      <c r="J80" s="54"/>
      <c r="K80" s="54"/>
      <c r="L80" s="54"/>
      <c r="M80" s="54"/>
    </row>
    <row r="81" spans="2:13" s="31" customFormat="1" ht="15">
      <c r="C81" s="72" t="s">
        <v>45</v>
      </c>
      <c r="D81" s="73">
        <f>SUMIFS($H$14:$H$56,$C$14:$C$56,$C81,$F$14:$F$56,C$75)</f>
        <v>0</v>
      </c>
      <c r="E81" s="73">
        <f>_xlfn.IFNA(INDEX(Datenquellen!$D$3:$K$12,MATCH($C81,Datenquellen!$C$3:$C$12,0),MATCH($C$75,Datenquellen!$D$2:$K$2,0)),0)</f>
        <v>0</v>
      </c>
      <c r="F81" s="73">
        <f t="shared" si="6"/>
        <v>0</v>
      </c>
      <c r="G81" s="54"/>
      <c r="H81" s="54"/>
      <c r="I81" s="54"/>
      <c r="J81" s="54"/>
      <c r="K81" s="54"/>
      <c r="L81" s="54"/>
      <c r="M81" s="54"/>
    </row>
    <row r="82" spans="2:13" s="31" customFormat="1" ht="15">
      <c r="C82" s="72" t="s">
        <v>46</v>
      </c>
      <c r="D82" s="73">
        <f>SUMIFS($H$14:$H$56,$C$14:$C$56,$C82,$F$14:$F$56,C$75)</f>
        <v>0</v>
      </c>
      <c r="E82" s="73">
        <f>_xlfn.IFNA(INDEX(Datenquellen!$D$3:$K$12,MATCH($C82,Datenquellen!$C$3:$C$12,0),MATCH($C$75,Datenquellen!$D$2:$K$2,0)),0)</f>
        <v>0</v>
      </c>
      <c r="F82" s="73">
        <f t="shared" si="6"/>
        <v>0</v>
      </c>
      <c r="G82" s="54"/>
      <c r="H82" s="54"/>
      <c r="I82" s="54"/>
      <c r="J82" s="54"/>
      <c r="K82" s="54"/>
      <c r="L82" s="54"/>
      <c r="M82" s="54"/>
    </row>
    <row r="83" spans="2:13" s="31" customFormat="1" ht="15">
      <c r="C83" s="72" t="s">
        <v>47</v>
      </c>
      <c r="D83" s="73">
        <f>SUMIFS($H$14:$H$56,$C$14:$C$56,$C83,$F$14:$F$56,C$75)</f>
        <v>0</v>
      </c>
      <c r="E83" s="73">
        <f>_xlfn.IFNA(INDEX(Datenquellen!$D$3:$K$12,MATCH($C83,Datenquellen!$C$3:$C$12,0),MATCH($C$75,Datenquellen!$D$2:$K$2,0)),0)</f>
        <v>0</v>
      </c>
      <c r="F83" s="73">
        <f t="shared" si="6"/>
        <v>0</v>
      </c>
      <c r="G83" s="54"/>
      <c r="H83" s="54"/>
      <c r="I83" s="54"/>
      <c r="J83" s="54"/>
      <c r="K83" s="54"/>
      <c r="L83" s="54"/>
      <c r="M83" s="54"/>
    </row>
    <row r="84" spans="2:13" s="31" customFormat="1" ht="15">
      <c r="C84" s="72" t="s">
        <v>48</v>
      </c>
      <c r="D84" s="73">
        <f>SUMIFS($H$14:$H$56,$C$14:$C$56,$C84,$F$14:$F$56,C$75)</f>
        <v>0</v>
      </c>
      <c r="E84" s="73">
        <f>_xlfn.IFNA(INDEX(Datenquellen!$D$3:$K$12,MATCH($C84,Datenquellen!$C$3:$C$12,0),MATCH($C$75,Datenquellen!$D$2:$K$2,0)),0)</f>
        <v>0</v>
      </c>
      <c r="F84" s="73">
        <f t="shared" si="6"/>
        <v>0</v>
      </c>
      <c r="G84" s="54"/>
      <c r="H84" s="54"/>
      <c r="I84" s="54"/>
      <c r="J84" s="54"/>
      <c r="K84" s="54"/>
      <c r="L84" s="54"/>
      <c r="M84" s="54"/>
    </row>
    <row r="85" spans="2:13" s="31" customFormat="1" ht="15">
      <c r="C85" s="72" t="s">
        <v>49</v>
      </c>
      <c r="D85" s="73">
        <f>SUMIFS($H$14:$H$56,$C$14:$C$56,$C85,$F$14:$F$56,C$75)</f>
        <v>0</v>
      </c>
      <c r="E85" s="73">
        <f>_xlfn.IFNA(INDEX(Datenquellen!$D$3:$K$12,MATCH($C85,Datenquellen!$C$3:$C$12,0),MATCH($C$75,Datenquellen!$D$2:$K$2,0)),0)</f>
        <v>0</v>
      </c>
      <c r="F85" s="73">
        <f t="shared" si="6"/>
        <v>0</v>
      </c>
      <c r="G85" s="54"/>
      <c r="H85" s="54"/>
      <c r="I85" s="54"/>
      <c r="J85" s="54"/>
      <c r="K85" s="54"/>
      <c r="L85" s="54"/>
      <c r="M85" s="54"/>
    </row>
    <row r="86" spans="2:13" s="31" customFormat="1" ht="15">
      <c r="C86" s="72" t="s">
        <v>73</v>
      </c>
      <c r="D86" s="73"/>
      <c r="E86" s="73"/>
      <c r="F86" s="73">
        <f>SUM(F76:F85)</f>
        <v>0</v>
      </c>
      <c r="G86" s="54"/>
      <c r="H86" s="54"/>
      <c r="I86" s="54"/>
      <c r="J86" s="54"/>
      <c r="K86" s="54"/>
      <c r="L86" s="54"/>
      <c r="M86" s="54"/>
    </row>
    <row r="87" spans="2:13" s="31" customFormat="1">
      <c r="L87" s="53"/>
      <c r="M87" s="54"/>
    </row>
    <row r="88" spans="2:13" s="31" customFormat="1">
      <c r="L88" s="53"/>
      <c r="M88" s="54"/>
    </row>
    <row r="89" spans="2:13" s="31" customFormat="1">
      <c r="L89" s="53"/>
      <c r="M89" s="54"/>
    </row>
    <row r="90" spans="2:13">
      <c r="B90" s="56" t="s">
        <v>61</v>
      </c>
    </row>
    <row r="91" spans="2:13">
      <c r="B91" s="56" t="s">
        <v>62</v>
      </c>
    </row>
  </sheetData>
  <sheetProtection algorithmName="SHA-512" hashValue="7Ej47AQVPvmz7ZxvcV4KyJQF2OoYq+qEyLzt6dqGWarPMHZFHPJxrqMPwy2CdU7bv8D/I6jiueZznqidqDsYRQ==" saltValue="wdV/dfh7mKsgtNNlVSLGzA==" spinCount="100000" sheet="1" objects="1" scenarios="1" selectLockedCells="1"/>
  <mergeCells count="12">
    <mergeCell ref="M57:M60"/>
    <mergeCell ref="A2:A11"/>
    <mergeCell ref="F4:H5"/>
    <mergeCell ref="B8:D8"/>
    <mergeCell ref="E8:H8"/>
    <mergeCell ref="B11:D11"/>
    <mergeCell ref="B9:D9"/>
    <mergeCell ref="E9:H9"/>
    <mergeCell ref="B10:D10"/>
    <mergeCell ref="E10:H10"/>
    <mergeCell ref="B7:D7"/>
    <mergeCell ref="E7:H7"/>
  </mergeCells>
  <phoneticPr fontId="11" type="noConversion"/>
  <conditionalFormatting sqref="B15:B56">
    <cfRule type="expression" dxfId="19" priority="31">
      <formula>$C15=""</formula>
    </cfRule>
  </conditionalFormatting>
  <conditionalFormatting sqref="C62">
    <cfRule type="cellIs" dxfId="18" priority="9" operator="equal">
      <formula>"JAHR bitte auswählen"</formula>
    </cfRule>
  </conditionalFormatting>
  <conditionalFormatting sqref="C75">
    <cfRule type="cellIs" dxfId="17" priority="7" operator="equal">
      <formula>"JAHR bitte auswählen"</formula>
    </cfRule>
  </conditionalFormatting>
  <conditionalFormatting sqref="D58:D60">
    <cfRule type="cellIs" dxfId="16" priority="21" operator="equal">
      <formula>"Bitte auswählen"</formula>
    </cfRule>
  </conditionalFormatting>
  <conditionalFormatting sqref="E7:H10">
    <cfRule type="expression" dxfId="15" priority="13">
      <formula>ISBLANK(E7)</formula>
    </cfRule>
  </conditionalFormatting>
  <conditionalFormatting sqref="E10:H10">
    <cfRule type="expression" priority="18">
      <formula>ISBLANK(E10)</formula>
    </cfRule>
  </conditionalFormatting>
  <conditionalFormatting sqref="F11">
    <cfRule type="expression" dxfId="14" priority="15">
      <formula>ISBLANK(F11)</formula>
    </cfRule>
  </conditionalFormatting>
  <conditionalFormatting sqref="H11">
    <cfRule type="expression" dxfId="13" priority="14">
      <formula>ISBLANK(H11)</formula>
    </cfRule>
  </conditionalFormatting>
  <conditionalFormatting sqref="H14:H56">
    <cfRule type="expression" dxfId="12" priority="1">
      <formula>$H14&gt;1</formula>
    </cfRule>
    <cfRule type="expression" dxfId="11" priority="43">
      <formula>$J14=0</formula>
    </cfRule>
    <cfRule type="expression" dxfId="10" priority="44">
      <formula>$J14&lt;100</formula>
    </cfRule>
  </conditionalFormatting>
  <conditionalFormatting sqref="I14:I56">
    <cfRule type="expression" dxfId="9" priority="41">
      <formula>$J14&gt;100</formula>
    </cfRule>
  </conditionalFormatting>
  <conditionalFormatting sqref="L14:L29 L40:L41">
    <cfRule type="expression" dxfId="8" priority="10">
      <formula>$P14&gt;$Q14</formula>
    </cfRule>
  </conditionalFormatting>
  <conditionalFormatting sqref="L30:L33">
    <cfRule type="expression" dxfId="7" priority="6">
      <formula>$P29&gt;$Q29</formula>
    </cfRule>
  </conditionalFormatting>
  <conditionalFormatting sqref="L34:L39">
    <cfRule type="expression" dxfId="6" priority="5">
      <formula>$P31&gt;$Q31</formula>
    </cfRule>
  </conditionalFormatting>
  <conditionalFormatting sqref="L42:L44">
    <cfRule type="expression" dxfId="5" priority="12">
      <formula>$P41&gt;$Q41</formula>
    </cfRule>
  </conditionalFormatting>
  <conditionalFormatting sqref="L45">
    <cfRule type="expression" dxfId="4" priority="3">
      <formula>$P38&gt;$Q38</formula>
    </cfRule>
  </conditionalFormatting>
  <conditionalFormatting sqref="L46:L47">
    <cfRule type="expression" dxfId="3" priority="4">
      <formula>$P37&gt;$Q37</formula>
    </cfRule>
  </conditionalFormatting>
  <conditionalFormatting sqref="L48:L51">
    <cfRule type="expression" dxfId="2" priority="2">
      <formula>$P45&gt;$Q45</formula>
    </cfRule>
  </conditionalFormatting>
  <conditionalFormatting sqref="L52:L53">
    <cfRule type="expression" dxfId="1" priority="47">
      <formula>$P43&gt;$Q43</formula>
    </cfRule>
  </conditionalFormatting>
  <conditionalFormatting sqref="L54:L56">
    <cfRule type="expression" dxfId="0" priority="11">
      <formula>$P51&gt;$Q51</formula>
    </cfRule>
  </conditionalFormatting>
  <dataValidations count="45">
    <dataValidation type="whole" operator="greaterThan" allowBlank="1" showInputMessage="1" showErrorMessage="1" sqref="B15:B60" xr:uid="{21337BC8-A8ED-4FF4-B1DD-9AFAFF055CB2}">
      <formula1>0</formula1>
    </dataValidation>
    <dataValidation type="custom" allowBlank="1" showErrorMessage="1" errorTitle="Zu viele Nachkommastellen!" error="Bitte geben Sie Beträge mit maximal 2 Nachkommastellen ein." promptTitle="max. 2 Nachkommestellen eingeben" sqref="K57" xr:uid="{C4EEF034-A99E-4B1F-AFBB-4B11DEC63C20}">
      <formula1>#REF!=TRUNC(#REF!,2)</formula1>
    </dataValidation>
    <dataValidation type="list" allowBlank="1" showInputMessage="1" showErrorMessage="1" sqref="D58:D60" xr:uid="{316283B4-2F8B-451B-B1CE-CB1F94D66CEE}">
      <formula1>"Bitte auswählen,JA, NEIN"</formula1>
    </dataValidation>
    <dataValidation operator="greaterThan" allowBlank="1" showInputMessage="1" showErrorMessage="1" sqref="K58:K60 L57:M57" xr:uid="{EA5539C7-1B16-4442-B825-7A01D4E52DAC}"/>
    <dataValidation type="custom" allowBlank="1" showInputMessage="1" showErrorMessage="1" errorTitle="Eingabefehler" error="Nur Eingaben mit maximal 2 Nachkommastellen sind zulässig!" sqref="H14:H56" xr:uid="{4028E4A7-8539-4BDD-978A-3F026A109EFC}">
      <formula1>MOD(H14*1000,10)=0</formula1>
    </dataValidation>
    <dataValidation type="decimal" allowBlank="1" showInputMessage="1" showErrorMessage="1" error="Die Anzahl der Projektstunden ist unplausibel, bitte prüfen! " sqref="I14:I56" xr:uid="{6D795794-1BCE-401F-81B3-EA3887CC567D}">
      <formula1>0</formula1>
      <formula2>230</formula2>
    </dataValidation>
    <dataValidation type="date" allowBlank="1" showInputMessage="1" showErrorMessage="1" error="Bitte geben Sie ein Datum zwischen 01.01.2022 und 31.12.2029 _x000a_ein!" sqref="F11" xr:uid="{0BC02395-1054-4956-BD4F-65FA7905EF37}">
      <formula1>44562</formula1>
      <formula2>47483</formula2>
    </dataValidation>
    <dataValidation type="custom" allowBlank="1" showErrorMessage="1" errorTitle="Zu viele Nachkommastellen!" error="Bitte geben Sie Beträge mit maximal 2 Nachkommastellen ein." promptTitle="max. 2 Nachkommestellen eingeben" sqref="M30" xr:uid="{C7C4AA65-6CC6-482D-A061-F6F5D8F4F110}">
      <formula1>S29:T34=TRUNC(S29:T34,2)</formula1>
    </dataValidation>
    <dataValidation type="custom" allowBlank="1" showErrorMessage="1" errorTitle="Zu viele Nachkommastellen!" error="Bitte geben Sie Beträge mit maximal 2 Nachkommastellen ein." promptTitle="max. 2 Nachkommestellen eingeben" sqref="L30" xr:uid="{97763FB5-76BB-4D2A-8043-E3BFEF4248E1}">
      <formula1>S29:T34=TRUNC(S29:T34,2)</formula1>
    </dataValidation>
    <dataValidation type="custom" allowBlank="1" showErrorMessage="1" errorTitle="Zu viele Nachkommastellen!" error="Bitte geben Sie Beträge mit maximal 2 Nachkommastellen ein." promptTitle="max. 2 Nachkommestellen eingeben" sqref="M31:M33" xr:uid="{66E518E1-5C0B-4D75-8032-FCC7610CD69A}">
      <formula1>S30:T34=TRUNC(S30:T34,2)</formula1>
    </dataValidation>
    <dataValidation type="custom" allowBlank="1" showErrorMessage="1" errorTitle="Zu viele Nachkommastellen!" error="Bitte geben Sie Beträge mit maximal 2 Nachkommastellen ein." promptTitle="max. 2 Nachkommestellen eingeben" sqref="M34" xr:uid="{80B9A9F7-D76C-46EB-B0F2-5C5DC2699DDD}">
      <formula1>S31:T35=TRUNC(S31:T35,2)</formula1>
    </dataValidation>
    <dataValidation type="custom" allowBlank="1" showErrorMessage="1" errorTitle="Zu viele Nachkommastellen!" error="Bitte geben Sie Beträge mit maximal 2 Nachkommastellen ein." promptTitle="max. 2 Nachkommestellen eingeben" sqref="L34" xr:uid="{91D8CFEF-68EE-4A24-BDCE-603F11FE27DB}">
      <formula1>S31:T35=TRUNC(S31:T35,2)</formula1>
    </dataValidation>
    <dataValidation type="custom" allowBlank="1" showErrorMessage="1" errorTitle="Zu viele Nachkommastellen!" error="Bitte geben Sie Beträge mit maximal 2 Nachkommastellen ein." promptTitle="max. 2 Nachkommestellen eingeben" sqref="L31:L33" xr:uid="{BB0EC877-B201-4A60-9370-32267293F7BC}">
      <formula1>S30:T34=TRUNC(S30:T34,2)</formula1>
    </dataValidation>
    <dataValidation type="custom" allowBlank="1" showErrorMessage="1" errorTitle="Zu viele Nachkommastellen!" error="Bitte geben Sie Beträge mit maximal 2 Nachkommastellen ein." promptTitle="max. 2 Nachkommestellen eingeben" sqref="M27:M29" xr:uid="{2A4EFC77-71D6-41C5-9B17-58283F866F5F}">
      <formula1>S27:T32=TRUNC(S27:T32,2)</formula1>
    </dataValidation>
    <dataValidation type="custom" allowBlank="1" showErrorMessage="1" errorTitle="Zu viele Nachkommastellen!" error="Bitte geben Sie Beträge mit maximal 2 Nachkommastellen ein." promptTitle="max. 2 Nachkommestellen eingeben" sqref="M17" xr:uid="{008192F4-8313-4AF4-BF6F-42EA8CAF6420}">
      <formula1>R17:S25=TRUNC(R17:S25,2)</formula1>
    </dataValidation>
    <dataValidation type="custom" allowBlank="1" showErrorMessage="1" errorTitle="Zu viele Nachkommastellen!" error="Bitte geben Sie Beträge mit maximal 2 Nachkommastellen ein." promptTitle="max. 2 Nachkommestellen eingeben" sqref="M14:M15" xr:uid="{29648DB1-6743-48FC-BCB2-D1336B55A47C}">
      <formula1>R14:S24=TRUNC(R14:S24,2)</formula1>
    </dataValidation>
    <dataValidation type="custom" allowBlank="1" showErrorMessage="1" errorTitle="Zu viele Nachkommastellen!" error="Bitte geben Sie Beträge mit maximal 2 Nachkommastellen ein." promptTitle="max. 2 Nachkommestellen eingeben" sqref="L14:L22" xr:uid="{7362CFD6-B7FA-42CD-93C0-05BA2A9352B0}">
      <formula1>R14:S24=TRUNC(R14:S24,2)</formula1>
    </dataValidation>
    <dataValidation type="custom" allowBlank="1" showErrorMessage="1" errorTitle="Zu viele Nachkommastellen!" error="Bitte geben Sie Beträge mit maximal 2 Nachkommastellen ein." promptTitle="max. 2 Nachkommestellen eingeben" sqref="M16" xr:uid="{177A2616-2DB4-4DD8-BE46-BBB8F26EB70F}">
      <formula1>R16:S25=TRUNC(R16:S25,2)</formula1>
    </dataValidation>
    <dataValidation type="custom" allowBlank="1" showErrorMessage="1" errorTitle="Zu viele Nachkommastellen!" error="Bitte geben Sie Beträge mit maximal 2 Nachkommastellen ein." promptTitle="max. 2 Nachkommestellen eingeben" sqref="M18" xr:uid="{C3FEFFB0-0FC3-4F31-A025-642AFBE1C8B3}">
      <formula1>R18:S25=TRUNC(R18:S25,2)</formula1>
    </dataValidation>
    <dataValidation type="custom" allowBlank="1" showErrorMessage="1" errorTitle="Zu viele Nachkommastellen!" error="Bitte geben Sie Beträge mit maximal 2 Nachkommastellen ein." promptTitle="max. 2 Nachkommestellen eingeben" sqref="M20" xr:uid="{5FED8383-F3A8-4345-B3B3-F53A5841FDD7}">
      <formula1>R20:S25=TRUNC(R20:S25,2)</formula1>
    </dataValidation>
    <dataValidation type="custom" allowBlank="1" showErrorMessage="1" errorTitle="Zu viele Nachkommastellen!" error="Bitte geben Sie Beträge mit maximal 2 Nachkommastellen ein." promptTitle="max. 2 Nachkommestellen eingeben" sqref="M19" xr:uid="{45BDFF02-2263-4C66-8C70-9B79B486A384}">
      <formula1>R19:S25=TRUNC(R19:S25,2)</formula1>
    </dataValidation>
    <dataValidation type="custom" allowBlank="1" showErrorMessage="1" errorTitle="Zu viele Nachkommastellen!" error="Bitte geben Sie Beträge mit maximal 2 Nachkommastellen ein." promptTitle="max. 2 Nachkommestellen eingeben" sqref="M21:M22" xr:uid="{4054EC89-7E85-43C3-A575-17DCED17500E}">
      <formula1>R21:S25=TRUNC(R21:S25,2)</formula1>
    </dataValidation>
    <dataValidation type="custom" allowBlank="1" showErrorMessage="1" errorTitle="Zu viele Nachkommastellen!" error="Bitte geben Sie Beträge mit maximal 2 Nachkommastellen ein." promptTitle="max. 2 Nachkommestellen eingeben" sqref="M56" xr:uid="{E45828CF-BFF3-4D9E-888B-FB33C28F6856}">
      <formula1>S53:T54=TRUNC(S53:T54,2)</formula1>
    </dataValidation>
    <dataValidation type="custom" allowBlank="1" showErrorMessage="1" errorTitle="Zu viele Nachkommastellen!" error="Bitte geben Sie Beträge mit maximal 2 Nachkommastellen ein." promptTitle="max. 2 Nachkommestellen eingeben" sqref="L56" xr:uid="{5BDAC7BB-2449-4C07-B2A3-8FCA660C1C48}">
      <formula1>S53:T54=TRUNC(S53:T54,2)</formula1>
    </dataValidation>
    <dataValidation type="custom" allowBlank="1" showErrorMessage="1" errorTitle="Zu viele Nachkommastellen!" error="Bitte geben Sie Beträge mit maximal 2 Nachkommastellen ein." promptTitle="max. 2 Nachkommestellen eingeben" sqref="M35:M36 M54 M48" xr:uid="{9D9A14C0-5E4B-49D0-8C5E-205BBCBC24DD}">
      <formula1>S32:T35=TRUNC(S32:T35,2)</formula1>
    </dataValidation>
    <dataValidation type="custom" allowBlank="1" showErrorMessage="1" errorTitle="Zu viele Nachkommastellen!" error="Bitte geben Sie Beträge mit maximal 2 Nachkommastellen ein." promptTitle="max. 2 Nachkommestellen eingeben" sqref="M55 M37:M39 M49:M51" xr:uid="{718D3234-66F6-452C-A9A1-759965F6E849}">
      <formula1>S34:T36=TRUNC(S34:T36,2)</formula1>
    </dataValidation>
    <dataValidation type="custom" allowBlank="1" showErrorMessage="1" errorTitle="Zu viele Nachkommastellen!" error="Bitte geben Sie Beträge mit maximal 2 Nachkommastellen ein." promptTitle="max. 2 Nachkommestellen eingeben" sqref="L35:L36 L54 L48" xr:uid="{9BBE6C39-C0BF-493A-83E2-1BC7BD31EFE7}">
      <formula1>S32:T35=TRUNC(S32:T35,2)</formula1>
    </dataValidation>
    <dataValidation type="custom" allowBlank="1" showErrorMessage="1" errorTitle="Zu viele Nachkommastellen!" error="Bitte geben Sie Beträge mit maximal 2 Nachkommastellen ein." promptTitle="max. 2 Nachkommestellen eingeben" sqref="L55 L37:L39 L49:L51" xr:uid="{26D52C30-F167-4AA5-8E0E-B9358246E618}">
      <formula1>S34:T36=TRUNC(S34:T36,2)</formula1>
    </dataValidation>
    <dataValidation type="date" allowBlank="1" showInputMessage="1" showErrorMessage="1" error="Das angegebene Datum ist unplausibel, bitte prüfen!" sqref="H11" xr:uid="{ECE3B3A4-02E2-4051-9985-240935E62873}">
      <formula1>F11</formula1>
      <formula2>47483</formula2>
    </dataValidation>
    <dataValidation type="custom" allowBlank="1" showErrorMessage="1" errorTitle="Zu viele Nachkommastellen!" error="Bitte geben Sie Beträge mit maximal 2 Nachkommastellen ein." promptTitle="max. 2 Nachkommestellen eingeben" sqref="L24:L26" xr:uid="{8A5B7DEA-55DC-4BB6-93EE-FD07D126D495}">
      <formula1>S24:T41=TRUNC(S24:T41,2)</formula1>
    </dataValidation>
    <dataValidation type="custom" allowBlank="1" showErrorMessage="1" errorTitle="Zu viele Nachkommastellen!" error="Bitte geben Sie Beträge mit maximal 2 Nachkommastellen ein." promptTitle="max. 2 Nachkommestellen eingeben" sqref="L27:L29" xr:uid="{51E754EB-7412-4499-8969-7F58A9535543}">
      <formula1>S27:T32=TRUNC(S27:T32,2)</formula1>
    </dataValidation>
    <dataValidation type="custom" allowBlank="1" showErrorMessage="1" errorTitle="Zu viele Nachkommastellen!" error="Bitte geben Sie Beträge mit maximal 2 Nachkommastellen ein." promptTitle="max. 2 Nachkommestellen eingeben" sqref="L23 M24:M26" xr:uid="{1B48149F-2FA6-4D38-91EC-B86FB0899EF2}">
      <formula1>R23:S40=TRUNC(R23:S40,2)</formula1>
    </dataValidation>
    <dataValidation type="custom" allowBlank="1" showErrorMessage="1" errorTitle="Zu viele Nachkommastellen!" error="Bitte geben Sie Beträge mit maximal 2 Nachkommastellen ein." promptTitle="max. 2 Nachkommestellen eingeben" sqref="M23" xr:uid="{339988AF-FE2A-4456-9A66-85B2972A0F44}">
      <formula1>R23:S40=TRUNC(R23:S40,2)</formula1>
    </dataValidation>
    <dataValidation type="custom" allowBlank="1" showErrorMessage="1" errorTitle="Zu viele Nachkommastellen!" error="Bitte geben Sie Beträge mit maximal 2 Nachkommastellen ein." promptTitle="max. 2 Nachkommestellen eingeben" sqref="M42" xr:uid="{B6648480-5567-46DF-87CB-3586E1226371}">
      <formula1>S41:T52=TRUNC(S41:T52,2)</formula1>
    </dataValidation>
    <dataValidation type="custom" allowBlank="1" showErrorMessage="1" errorTitle="Zu viele Nachkommastellen!" error="Bitte geben Sie Beträge mit maximal 2 Nachkommastellen ein." promptTitle="max. 2 Nachkommestellen eingeben" sqref="L42" xr:uid="{52BCA23C-E1D4-4E38-B5CD-BA1C778AAC83}">
      <formula1>S41:T52=TRUNC(S41:T52,2)</formula1>
    </dataValidation>
    <dataValidation type="custom" allowBlank="1" showErrorMessage="1" errorTitle="Zu viele Nachkommastellen!" error="Bitte geben Sie Beträge mit maximal 2 Nachkommastellen ein." promptTitle="max. 2 Nachkommestellen eingeben" sqref="M43:M44" xr:uid="{1B4C0122-AAB3-4896-9A22-2D33BF5A0219}">
      <formula1>S42:T52=TRUNC(S42:T52,2)</formula1>
    </dataValidation>
    <dataValidation type="custom" allowBlank="1" showErrorMessage="1" errorTitle="Zu viele Nachkommastellen!" error="Bitte geben Sie Beträge mit maximal 2 Nachkommastellen ein." promptTitle="max. 2 Nachkommestellen eingeben" sqref="M45" xr:uid="{8E8D315D-84CA-4644-8322-65DD326EBD9B}">
      <formula1>S38:T48=TRUNC(S38:T48,2)</formula1>
    </dataValidation>
    <dataValidation type="custom" allowBlank="1" showErrorMessage="1" errorTitle="Zu viele Nachkommastellen!" error="Bitte geben Sie Beträge mit maximal 2 Nachkommastellen ein." promptTitle="max. 2 Nachkommestellen eingeben" sqref="M52 M46" xr:uid="{D2093B1F-2255-47C0-A660-23212ABB68C0}">
      <formula1>S37:T47=TRUNC(S37:T47,2)</formula1>
    </dataValidation>
    <dataValidation type="custom" allowBlank="1" showErrorMessage="1" errorTitle="Zu viele Nachkommastellen!" error="Bitte geben Sie Beträge mit maximal 2 Nachkommastellen ein." promptTitle="max. 2 Nachkommestellen eingeben" sqref="L52 L46" xr:uid="{10FB3F0F-B0B3-41C1-AB43-5E21BED64E4B}">
      <formula1>S37:T47=TRUNC(S37:T47,2)</formula1>
    </dataValidation>
    <dataValidation type="custom" allowBlank="1" showErrorMessage="1" errorTitle="Zu viele Nachkommastellen!" error="Bitte geben Sie Beträge mit maximal 2 Nachkommastellen ein." promptTitle="max. 2 Nachkommestellen eingeben" sqref="L43:L44" xr:uid="{1E66972C-ADAE-4D10-BA32-2D8C62D50BF4}">
      <formula1>S42:T52=TRUNC(S42:T52,2)</formula1>
    </dataValidation>
    <dataValidation type="custom" allowBlank="1" showErrorMessage="1" errorTitle="Zu viele Nachkommastellen!" error="Bitte geben Sie Beträge mit maximal 2 Nachkommastellen ein." promptTitle="max. 2 Nachkommestellen eingeben" sqref="L45" xr:uid="{A9ED92E7-4BAE-443F-B81F-757EB3A819A5}">
      <formula1>S38:T48=TRUNC(S38:T48,2)</formula1>
    </dataValidation>
    <dataValidation type="custom" allowBlank="1" showErrorMessage="1" errorTitle="Zu viele Nachkommastellen!" error="Bitte geben Sie Beträge mit maximal 2 Nachkommastellen ein." promptTitle="max. 2 Nachkommestellen eingeben" sqref="M40:M41" xr:uid="{447BC243-99A5-4C96-B8DC-534A3633DE08}">
      <formula1>S40:T51=TRUNC(S40:T51,2)</formula1>
    </dataValidation>
    <dataValidation type="custom" allowBlank="1" showErrorMessage="1" errorTitle="Zu viele Nachkommastellen!" error="Bitte geben Sie Beträge mit maximal 2 Nachkommastellen ein." promptTitle="max. 2 Nachkommestellen eingeben" sqref="M53 M47" xr:uid="{F3572C0B-D79C-4ADC-AD43-BF1D1A236DC4}">
      <formula1>S38:T47=TRUNC(S38:T47,2)</formula1>
    </dataValidation>
    <dataValidation type="custom" allowBlank="1" showErrorMessage="1" errorTitle="Zu viele Nachkommastellen!" error="Bitte geben Sie Beträge mit maximal 2 Nachkommastellen ein." promptTitle="max. 2 Nachkommestellen eingeben" sqref="L53 L47" xr:uid="{F61749EF-B491-4AA8-885D-14C0347B0028}">
      <formula1>S38:T47=TRUNC(S38:T47,2)</formula1>
    </dataValidation>
    <dataValidation type="custom" allowBlank="1" showErrorMessage="1" errorTitle="Zu viele Nachkommastellen!" error="Bitte geben Sie Beträge mit maximal 2 Nachkommastellen ein." promptTitle="max. 2 Nachkommestellen eingeben" sqref="L40:L41" xr:uid="{7DD813E0-5EA7-42D9-8756-96A6B8E0570E}">
      <formula1>S40:T51=TRUNC(S40:T51,2)</formula1>
    </dataValidation>
  </dataValidations>
  <pageMargins left="0.62992125984251968" right="0.74803149606299213" top="0.51181102362204722" bottom="0.47244094488188981" header="0.47244094488188981" footer="0.19685039370078741"/>
  <pageSetup paperSize="8" scale="66" fitToHeight="0" orientation="landscape" r:id="rId1"/>
  <headerFooter alignWithMargins="0">
    <oddFooter>&amp;L&amp;9SAB 64901  11/24</oddFooter>
  </headerFooter>
  <rowBreaks count="1" manualBreakCount="1">
    <brk id="61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DFEF570-9C86-43F4-808B-662A83D0554C}">
          <x14:formula1>
            <xm:f>Datenquellen!$D$2:$K$2</xm:f>
          </x14:formula1>
          <xm:sqref>F14:F56</xm:sqref>
        </x14:dataValidation>
        <x14:dataValidation type="list" allowBlank="1" showInputMessage="1" showErrorMessage="1" xr:uid="{0F0A4576-1B5B-4AE4-B89A-317245499468}">
          <x14:formula1>
            <xm:f>Datenquellen!$N$2:$N$13</xm:f>
          </x14:formula1>
          <xm:sqref>G14:G56</xm:sqref>
        </x14:dataValidation>
        <x14:dataValidation type="list" allowBlank="1" showInputMessage="1" showErrorMessage="1" xr:uid="{495DBCF8-EB5D-44BD-999B-6F53EEFFB7B9}">
          <x14:formula1>
            <xm:f>Datenquellen!$C$3:$C$12</xm:f>
          </x14:formula1>
          <xm:sqref>C14:C56</xm:sqref>
        </x14:dataValidation>
        <x14:dataValidation type="list" allowBlank="1" showInputMessage="1" showErrorMessage="1" xr:uid="{8A6EFD49-1DA0-446A-B1B3-AEB53CD21E74}">
          <x14:formula1>
            <xm:f>Datenquellen!$A$19:$A$27</xm:f>
          </x14:formula1>
          <xm:sqref>C62 C75</xm:sqref>
        </x14:dataValidation>
        <x14:dataValidation type="list" allowBlank="1" showInputMessage="1" showErrorMessage="1" xr:uid="{2C13E905-75FF-4839-BE3D-4F73CFEB8380}">
          <x14:formula1>
            <xm:f>Datenquellen!$A$2:$A$17</xm:f>
          </x14:formula1>
          <xm:sqref>E10:H10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7A5AE-75F1-41DF-986B-F8D1F77BD7DE}">
  <sheetPr>
    <pageSetUpPr fitToPage="1"/>
  </sheetPr>
  <dimension ref="A2:D12"/>
  <sheetViews>
    <sheetView showGridLines="0" zoomScale="90" zoomScaleNormal="90" workbookViewId="0">
      <selection activeCell="A3" sqref="A3"/>
    </sheetView>
  </sheetViews>
  <sheetFormatPr defaultColWidth="11" defaultRowHeight="14.25"/>
  <cols>
    <col min="1" max="1" width="25.625" customWidth="1"/>
    <col min="2" max="2" width="32.25" customWidth="1"/>
    <col min="3" max="3" width="25.625" customWidth="1"/>
    <col min="4" max="4" width="82.25" customWidth="1"/>
  </cols>
  <sheetData>
    <row r="2" spans="1:4" s="86" customFormat="1" ht="12.75">
      <c r="A2" s="85" t="s">
        <v>69</v>
      </c>
      <c r="B2" s="85" t="s">
        <v>2</v>
      </c>
      <c r="C2" s="85" t="s">
        <v>3</v>
      </c>
      <c r="D2" s="85" t="s">
        <v>70</v>
      </c>
    </row>
    <row r="3" spans="1:4">
      <c r="A3" s="70"/>
      <c r="B3" s="87"/>
      <c r="C3" s="87"/>
      <c r="D3" s="87"/>
    </row>
    <row r="4" spans="1:4">
      <c r="A4" s="70"/>
      <c r="B4" s="87"/>
      <c r="C4" s="87"/>
      <c r="D4" s="87"/>
    </row>
    <row r="5" spans="1:4">
      <c r="A5" s="70"/>
      <c r="B5" s="87"/>
      <c r="C5" s="87"/>
      <c r="D5" s="87"/>
    </row>
    <row r="6" spans="1:4">
      <c r="A6" s="70"/>
      <c r="B6" s="87"/>
      <c r="C6" s="87"/>
      <c r="D6" s="87"/>
    </row>
    <row r="7" spans="1:4">
      <c r="A7" s="70"/>
      <c r="B7" s="87"/>
      <c r="C7" s="87"/>
      <c r="D7" s="87"/>
    </row>
    <row r="8" spans="1:4">
      <c r="A8" s="70"/>
      <c r="B8" s="87"/>
      <c r="C8" s="87"/>
      <c r="D8" s="87"/>
    </row>
    <row r="9" spans="1:4">
      <c r="A9" s="70"/>
      <c r="B9" s="87"/>
      <c r="C9" s="87"/>
      <c r="D9" s="87"/>
    </row>
    <row r="10" spans="1:4">
      <c r="A10" s="70"/>
      <c r="B10" s="87"/>
      <c r="C10" s="87"/>
      <c r="D10" s="87"/>
    </row>
    <row r="11" spans="1:4">
      <c r="A11" s="70"/>
      <c r="B11" s="87"/>
      <c r="C11" s="87"/>
      <c r="D11" s="87"/>
    </row>
    <row r="12" spans="1:4">
      <c r="A12" s="70"/>
      <c r="B12" s="87"/>
      <c r="C12" s="87"/>
      <c r="D12" s="87"/>
    </row>
  </sheetData>
  <sheetProtection algorithmName="SHA-512" hashValue="l4RWqVNRyTAyMPTVfEKMKY582ZlwOPkQpFaaluVHzR1FjaYPWMNbKpWkH53DYbv7qtrCyUBnUHj+zOX4U7JQnA==" saltValue="Jzhjr40oEVdgykFpTKDJ3w==" spinCount="100000" sheet="1" objects="1" scenarios="1" insertRows="0" selectLockedCells="1"/>
  <pageMargins left="0.70866141732283472" right="0.70866141732283472" top="0.78740157480314965" bottom="0.78740157480314965" header="0.31496062992125984" footer="0.31496062992125984"/>
  <pageSetup paperSize="9" scale="72" fitToHeight="0" orientation="landscape" r:id="rId1"/>
  <headerFooter>
    <oddFooter>&amp;L&amp;8 64901  11/24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CB7FFD-15E7-4274-BD54-A029B948A97E}">
          <x14:formula1>
            <xm:f>Datenquellen!$C$3:$C$12</xm:f>
          </x14:formula1>
          <xm:sqref>A3:A12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ACC0-6AA7-495E-84A5-CE156DB8896F}">
  <sheetPr codeName="Tabelle2"/>
  <dimension ref="A1:N48"/>
  <sheetViews>
    <sheetView topLeftCell="A2" zoomScale="80" zoomScaleNormal="80" workbookViewId="0">
      <selection activeCell="A19" sqref="A19"/>
    </sheetView>
  </sheetViews>
  <sheetFormatPr defaultColWidth="11" defaultRowHeight="14.25"/>
  <cols>
    <col min="1" max="1" width="78.5" customWidth="1"/>
    <col min="2" max="2" width="3.5" customWidth="1"/>
    <col min="3" max="3" width="28" bestFit="1" customWidth="1"/>
    <col min="14" max="14" width="12.5" customWidth="1"/>
  </cols>
  <sheetData>
    <row r="1" spans="1:14" ht="28.5">
      <c r="A1" s="75" t="s">
        <v>1</v>
      </c>
      <c r="B1" s="2"/>
      <c r="C1" s="2"/>
      <c r="D1" s="76" t="s">
        <v>22</v>
      </c>
      <c r="E1" s="76" t="s">
        <v>22</v>
      </c>
      <c r="F1" s="76" t="s">
        <v>22</v>
      </c>
      <c r="G1" s="76" t="s">
        <v>22</v>
      </c>
      <c r="H1" s="76" t="s">
        <v>22</v>
      </c>
      <c r="I1" s="76" t="s">
        <v>22</v>
      </c>
      <c r="J1" s="76" t="s">
        <v>22</v>
      </c>
      <c r="K1" s="76" t="s">
        <v>22</v>
      </c>
      <c r="L1" s="2"/>
      <c r="M1" s="77" t="s">
        <v>23</v>
      </c>
      <c r="N1" s="77" t="s">
        <v>21</v>
      </c>
    </row>
    <row r="2" spans="1:14" ht="15.75" thickBot="1">
      <c r="A2" s="6" t="s">
        <v>4</v>
      </c>
      <c r="B2" s="2"/>
      <c r="C2" s="2"/>
      <c r="D2" s="76">
        <v>2022</v>
      </c>
      <c r="E2" s="76">
        <v>2023</v>
      </c>
      <c r="F2" s="76">
        <v>2024</v>
      </c>
      <c r="G2" s="76">
        <v>2025</v>
      </c>
      <c r="H2" s="76">
        <v>2026</v>
      </c>
      <c r="I2" s="76">
        <v>2027</v>
      </c>
      <c r="J2" s="76">
        <v>2028</v>
      </c>
      <c r="K2" s="76">
        <v>2029</v>
      </c>
      <c r="L2" s="2"/>
      <c r="M2" s="78">
        <v>1</v>
      </c>
      <c r="N2" s="78" t="s">
        <v>24</v>
      </c>
    </row>
    <row r="3" spans="1:14" ht="15.75" thickBot="1">
      <c r="A3" s="6" t="s">
        <v>5</v>
      </c>
      <c r="B3" s="2"/>
      <c r="C3" s="79" t="s">
        <v>40</v>
      </c>
      <c r="D3" s="80">
        <v>59.3</v>
      </c>
      <c r="E3" s="81">
        <v>60.7</v>
      </c>
      <c r="F3" s="81">
        <v>62.1</v>
      </c>
      <c r="G3" s="81">
        <v>63.6</v>
      </c>
      <c r="H3" s="81">
        <v>65</v>
      </c>
      <c r="I3" s="81">
        <v>66.599999999999994</v>
      </c>
      <c r="J3" s="81">
        <v>68.099999999999994</v>
      </c>
      <c r="K3" s="81">
        <v>69.7</v>
      </c>
      <c r="L3" s="2"/>
      <c r="M3" s="78">
        <v>2</v>
      </c>
      <c r="N3" s="78" t="s">
        <v>25</v>
      </c>
    </row>
    <row r="4" spans="1:14" ht="15.75" thickBot="1">
      <c r="A4" s="5" t="s">
        <v>6</v>
      </c>
      <c r="B4" s="2"/>
      <c r="C4" s="79" t="s">
        <v>41</v>
      </c>
      <c r="D4" s="82">
        <v>48.6</v>
      </c>
      <c r="E4" s="82">
        <v>49.7</v>
      </c>
      <c r="F4" s="82">
        <v>50.9</v>
      </c>
      <c r="G4" s="82">
        <v>52.1</v>
      </c>
      <c r="H4" s="82">
        <v>53.3</v>
      </c>
      <c r="I4" s="82">
        <v>54.5</v>
      </c>
      <c r="J4" s="83">
        <v>55.8</v>
      </c>
      <c r="K4" s="82">
        <v>57.1</v>
      </c>
      <c r="L4" s="2"/>
      <c r="M4" s="78">
        <v>3</v>
      </c>
      <c r="N4" s="78" t="s">
        <v>26</v>
      </c>
    </row>
    <row r="5" spans="1:14" ht="15.75" thickBot="1">
      <c r="A5" s="6" t="s">
        <v>7</v>
      </c>
      <c r="B5" s="2"/>
      <c r="C5" s="79" t="s">
        <v>42</v>
      </c>
      <c r="D5" s="82">
        <v>39.5</v>
      </c>
      <c r="E5" s="82">
        <v>40.4</v>
      </c>
      <c r="F5" s="82">
        <v>41.4</v>
      </c>
      <c r="G5" s="82">
        <v>42.3</v>
      </c>
      <c r="H5" s="82">
        <v>43.3</v>
      </c>
      <c r="I5" s="82">
        <v>44.3</v>
      </c>
      <c r="J5" s="82">
        <v>45.4</v>
      </c>
      <c r="K5" s="82">
        <v>46.4</v>
      </c>
      <c r="L5" s="2"/>
      <c r="M5" s="78">
        <v>4</v>
      </c>
      <c r="N5" s="78" t="s">
        <v>27</v>
      </c>
    </row>
    <row r="6" spans="1:14" ht="15.75" thickBot="1">
      <c r="A6" s="5" t="s">
        <v>8</v>
      </c>
      <c r="B6" s="2"/>
      <c r="C6" s="79" t="s">
        <v>43</v>
      </c>
      <c r="D6" s="82">
        <v>26.9</v>
      </c>
      <c r="E6" s="82">
        <v>27.5</v>
      </c>
      <c r="F6" s="82">
        <v>28.2</v>
      </c>
      <c r="G6" s="82">
        <v>28.8</v>
      </c>
      <c r="H6" s="82">
        <v>29.5</v>
      </c>
      <c r="I6" s="82">
        <v>30.2</v>
      </c>
      <c r="J6" s="82">
        <v>30.9</v>
      </c>
      <c r="K6" s="82">
        <v>31.6</v>
      </c>
      <c r="L6" s="2"/>
      <c r="M6" s="78">
        <v>5</v>
      </c>
      <c r="N6" s="78" t="s">
        <v>28</v>
      </c>
    </row>
    <row r="7" spans="1:14" ht="15.75" thickBot="1">
      <c r="A7" s="6" t="s">
        <v>9</v>
      </c>
      <c r="B7" s="2"/>
      <c r="C7" s="79" t="s">
        <v>44</v>
      </c>
      <c r="D7" s="82">
        <v>21.7</v>
      </c>
      <c r="E7" s="82">
        <v>22.2</v>
      </c>
      <c r="F7" s="82">
        <v>22.7</v>
      </c>
      <c r="G7" s="82">
        <v>23.2</v>
      </c>
      <c r="H7" s="82">
        <v>23.8</v>
      </c>
      <c r="I7" s="82">
        <v>24.3</v>
      </c>
      <c r="J7" s="82">
        <v>24.9</v>
      </c>
      <c r="K7" s="82">
        <v>25.5</v>
      </c>
      <c r="L7" s="2"/>
      <c r="M7" s="78">
        <v>6</v>
      </c>
      <c r="N7" s="78" t="s">
        <v>29</v>
      </c>
    </row>
    <row r="8" spans="1:14" ht="15.75" thickBot="1">
      <c r="A8" s="5" t="s">
        <v>10</v>
      </c>
      <c r="B8" s="2"/>
      <c r="C8" s="79" t="s">
        <v>45</v>
      </c>
      <c r="D8" s="80">
        <v>8499.6</v>
      </c>
      <c r="E8" s="81">
        <v>8700.2999999999993</v>
      </c>
      <c r="F8" s="81">
        <v>8901</v>
      </c>
      <c r="G8" s="81">
        <v>9116</v>
      </c>
      <c r="H8" s="81">
        <v>9316.6</v>
      </c>
      <c r="I8" s="81">
        <v>9546</v>
      </c>
      <c r="J8" s="81">
        <v>9761</v>
      </c>
      <c r="K8" s="81">
        <v>9990.2999999999993</v>
      </c>
      <c r="L8" s="2"/>
      <c r="M8" s="78">
        <v>7</v>
      </c>
      <c r="N8" s="78" t="s">
        <v>30</v>
      </c>
    </row>
    <row r="9" spans="1:14" ht="15.75" thickBot="1">
      <c r="A9" s="6" t="s">
        <v>11</v>
      </c>
      <c r="B9" s="2"/>
      <c r="C9" s="79" t="s">
        <v>46</v>
      </c>
      <c r="D9" s="82">
        <v>6966</v>
      </c>
      <c r="E9" s="82">
        <v>7123.6</v>
      </c>
      <c r="F9" s="82">
        <v>7295.6</v>
      </c>
      <c r="G9" s="82">
        <v>7467.6</v>
      </c>
      <c r="H9" s="82">
        <v>7639.6</v>
      </c>
      <c r="I9" s="82">
        <v>7811.6</v>
      </c>
      <c r="J9" s="83">
        <v>7998</v>
      </c>
      <c r="K9" s="82">
        <v>8184.3</v>
      </c>
      <c r="L9" s="2"/>
      <c r="M9" s="78">
        <v>8</v>
      </c>
      <c r="N9" s="78" t="s">
        <v>31</v>
      </c>
    </row>
    <row r="10" spans="1:14" ht="15.75" thickBot="1">
      <c r="A10" s="5" t="s">
        <v>12</v>
      </c>
      <c r="B10" s="2"/>
      <c r="C10" s="79" t="s">
        <v>47</v>
      </c>
      <c r="D10" s="82">
        <v>5661.6</v>
      </c>
      <c r="E10" s="82">
        <v>5790.6</v>
      </c>
      <c r="F10" s="82">
        <v>5934</v>
      </c>
      <c r="G10" s="82">
        <v>6063</v>
      </c>
      <c r="H10" s="82">
        <v>6206.3</v>
      </c>
      <c r="I10" s="82">
        <v>6349.6</v>
      </c>
      <c r="J10" s="82">
        <v>6507.3</v>
      </c>
      <c r="K10" s="82">
        <v>6650.6</v>
      </c>
      <c r="L10" s="2"/>
      <c r="M10" s="78">
        <v>9</v>
      </c>
      <c r="N10" s="78" t="s">
        <v>32</v>
      </c>
    </row>
    <row r="11" spans="1:14" ht="15.75" thickBot="1">
      <c r="A11" s="6" t="s">
        <v>13</v>
      </c>
      <c r="B11" s="2"/>
      <c r="C11" s="79" t="s">
        <v>48</v>
      </c>
      <c r="D11" s="82">
        <v>3855.6</v>
      </c>
      <c r="E11" s="82">
        <v>3941.6</v>
      </c>
      <c r="F11" s="82">
        <v>4042</v>
      </c>
      <c r="G11" s="82">
        <v>4128</v>
      </c>
      <c r="H11" s="82">
        <v>4228.3</v>
      </c>
      <c r="I11" s="82">
        <v>4328.6000000000004</v>
      </c>
      <c r="J11" s="82">
        <v>4429</v>
      </c>
      <c r="K11" s="82">
        <v>4529.3</v>
      </c>
      <c r="L11" s="2"/>
      <c r="M11" s="78">
        <v>10</v>
      </c>
      <c r="N11" s="78" t="s">
        <v>33</v>
      </c>
    </row>
    <row r="12" spans="1:14" ht="15.75" thickBot="1">
      <c r="A12" s="5" t="s">
        <v>14</v>
      </c>
      <c r="B12" s="2"/>
      <c r="C12" s="79" t="s">
        <v>49</v>
      </c>
      <c r="D12" s="82">
        <v>3110.3</v>
      </c>
      <c r="E12" s="82">
        <v>3182</v>
      </c>
      <c r="F12" s="82">
        <v>3253.6</v>
      </c>
      <c r="G12" s="82">
        <v>3325.3</v>
      </c>
      <c r="H12" s="82">
        <v>3411.3</v>
      </c>
      <c r="I12" s="82">
        <v>3483</v>
      </c>
      <c r="J12" s="82">
        <v>3569</v>
      </c>
      <c r="K12" s="82">
        <v>3655</v>
      </c>
      <c r="L12" s="2"/>
      <c r="M12" s="78">
        <v>11</v>
      </c>
      <c r="N12" s="78" t="s">
        <v>34</v>
      </c>
    </row>
    <row r="13" spans="1:14" ht="15">
      <c r="A13" s="6" t="s">
        <v>15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84">
        <v>12</v>
      </c>
      <c r="N13" s="84" t="s">
        <v>35</v>
      </c>
    </row>
    <row r="14" spans="1:14" ht="15">
      <c r="A14" s="5" t="s">
        <v>16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"/>
      <c r="N14" s="2"/>
    </row>
    <row r="15" spans="1:14" ht="15">
      <c r="A15" s="6" t="s">
        <v>17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1"/>
    </row>
    <row r="16" spans="1:14" ht="15">
      <c r="A16" s="5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5">
      <c r="A17" s="6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">
      <c r="A19" s="74" t="s">
        <v>68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4" ht="15">
      <c r="A20" s="29">
        <v>2022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4" ht="15">
      <c r="A21" s="29">
        <v>2023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4" ht="15">
      <c r="A22" s="29">
        <v>2024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>
      <c r="A23" s="29">
        <v>2025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>
      <c r="A24" s="29">
        <v>2026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>
      <c r="A25" s="29">
        <v>2027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ht="15">
      <c r="A26" s="29">
        <v>2028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4" ht="15">
      <c r="A27" s="29">
        <v>2029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ht="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4" ht="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ht="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4" ht="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ht="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2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sheetProtection algorithmName="SHA-512" hashValue="OXvRZ2qqM2KmtPyQUm8HQTpLb2m9dyJdWYoFBdSO4AUCPe95hn45EDvUdiYKGHbTVm0qiFPnE+cugUJikZWj6g==" saltValue="D8LTewUYGV/bxdCwwtfML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Belegliste Kunde</vt:lpstr>
      <vt:lpstr>Beschreibung Projekttätigkeiten</vt:lpstr>
      <vt:lpstr>Datenquellen</vt:lpstr>
      <vt:lpstr>'Belegliste Kunde'!Obszar_wydruku</vt:lpstr>
    </vt:vector>
  </TitlesOfParts>
  <Company>Sächsische Aufbaubank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BeleglisteZiel3SNPL</dc:title>
  <dc:subject>Ziel3</dc:subject>
  <dc:creator>SAB</dc:creator>
  <cp:keywords>Belegliste, Ziel 3, SN-PL,</cp:keywords>
  <cp:lastModifiedBy>Małgorzata Terpiłowska</cp:lastModifiedBy>
  <cp:lastPrinted>2025-01-23T15:00:22Z</cp:lastPrinted>
  <dcterms:created xsi:type="dcterms:W3CDTF">2002-11-02T07:44:41Z</dcterms:created>
  <dcterms:modified xsi:type="dcterms:W3CDTF">2025-02-21T06:33:55Z</dcterms:modified>
  <cp:category>Excel-Vorlagen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legliste">
    <vt:lpwstr>Ja</vt:lpwstr>
  </property>
</Properties>
</file>